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5" windowWidth="14730" windowHeight="11010" activeTab="0"/>
  </bookViews>
  <sheets>
    <sheet name="Прил 7" sheetId="1" r:id="rId1"/>
    <sheet name="Прил 9" sheetId="2" r:id="rId2"/>
    <sheet name="Прил 11" sheetId="3" r:id="rId3"/>
    <sheet name="Прил 13" sheetId="4" r:id="rId4"/>
  </sheets>
  <definedNames>
    <definedName name="_xlnm._FilterDatabase" localSheetId="2" hidden="1">'Прил 11'!$A$8:$G$581</definedName>
    <definedName name="_xlnm._FilterDatabase" localSheetId="3" hidden="1">'Прил 13'!$D$9:$G$83</definedName>
    <definedName name="_xlnm._FilterDatabase" localSheetId="1" hidden="1">'Прил 9'!$A$8:$F$477</definedName>
    <definedName name="_xlnm.Print_Titles" localSheetId="3">'Прил 13'!$8:$9</definedName>
    <definedName name="_xlnm.Print_Area" localSheetId="2">'Прил 11'!$A$1:$G$581</definedName>
    <definedName name="_xlnm.Print_Area" localSheetId="1">'Прил 9'!$A$1:$F$477</definedName>
  </definedNames>
  <calcPr fullCalcOnLoad="1"/>
</workbook>
</file>

<file path=xl/sharedStrings.xml><?xml version="1.0" encoding="utf-8"?>
<sst xmlns="http://schemas.openxmlformats.org/spreadsheetml/2006/main" count="5349" uniqueCount="462">
  <si>
    <t>Муниципальная программа "Развитие учреждений культуры г.Бодайбо и района" на 2014-2016 годы</t>
  </si>
  <si>
    <t>Муниципальная программа "Благоустройство городского парка г. Бодайбо и района" на  2014-2016 годы"</t>
  </si>
  <si>
    <t>795 05 00</t>
  </si>
  <si>
    <t>Подпрограмма «Социальная поддержка населения Иркутской области» на 2014 - 2018 годы</t>
  </si>
  <si>
    <t>Основное мероприятие «Обеспечение предоставления мер социальной поддержки и социальных услуг отдельным категориям граждан в рамках полномочий министерства социального развития, опеки и попечительства Иркутской области» на 2014 - 2018 годы</t>
  </si>
  <si>
    <t>Муниципальная  программа "Молодым семьям - доступное жилье" на 2011-2019 годы</t>
  </si>
  <si>
    <t>Основное мероприятие «Кадровое и информационное обеспечение семейной политики, информирование населения об услугах, предоставляемых детям и семьям с детьми в Иркутской области, в рамках полномочий министерства социального развития, опеки и попечительства Иркутской области» на 2014 - 2018 годы</t>
  </si>
  <si>
    <t>Культура</t>
  </si>
  <si>
    <t>Музеи и постоянные выставки</t>
  </si>
  <si>
    <t>Библиотеки</t>
  </si>
  <si>
    <t>Центральный аппарат</t>
  </si>
  <si>
    <t>Обеспечение деятельности подведомственных учреждений</t>
  </si>
  <si>
    <t>06</t>
  </si>
  <si>
    <t>08</t>
  </si>
  <si>
    <t>01</t>
  </si>
  <si>
    <t>452 00 00</t>
  </si>
  <si>
    <t>441 00 00</t>
  </si>
  <si>
    <t>442 00 00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</si>
  <si>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</si>
  <si>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</si>
  <si>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500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</si>
  <si>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</si>
  <si>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</si>
  <si>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452 99 00</t>
  </si>
  <si>
    <t xml:space="preserve">440 00 00 </t>
  </si>
  <si>
    <t>440 99 00</t>
  </si>
  <si>
    <t xml:space="preserve">08 </t>
  </si>
  <si>
    <t>441 99 00</t>
  </si>
  <si>
    <t>442 99 00</t>
  </si>
  <si>
    <t>Учреждения по внешкольной работе с детьми</t>
  </si>
  <si>
    <t>07</t>
  </si>
  <si>
    <t>02</t>
  </si>
  <si>
    <t>423 00 00</t>
  </si>
  <si>
    <t>423 99 00</t>
  </si>
  <si>
    <t>Общее образование</t>
  </si>
  <si>
    <t>ОБРАЗОВАНИЕ</t>
  </si>
  <si>
    <t>04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</si>
  <si>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</si>
  <si>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</si>
  <si>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Дошкольное образование</t>
  </si>
  <si>
    <t xml:space="preserve">Детские дошкольные учреждения </t>
  </si>
  <si>
    <t>420 00 00</t>
  </si>
  <si>
    <t>420 99 00</t>
  </si>
  <si>
    <t>Школы-детские сады, школы начальные, неполные средние и средние</t>
  </si>
  <si>
    <t>421 00 00</t>
  </si>
  <si>
    <t>421 99 00</t>
  </si>
  <si>
    <t>Молодежная политика и оздоровление детей</t>
  </si>
  <si>
    <t>795 00 00</t>
  </si>
  <si>
    <t>795 04 00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</si>
  <si>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</si>
  <si>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</si>
  <si>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</si>
  <si>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представительного органа муниципального образования</t>
  </si>
  <si>
    <t>002 11 00</t>
  </si>
  <si>
    <t>Функционирование высшего должностного лица субъекта  Российской Федерации и муниципального образования</t>
  </si>
  <si>
    <t>Глава муниципального образования</t>
  </si>
  <si>
    <t>002 03 00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</si>
  <si>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</si>
  <si>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</si>
  <si>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</si>
  <si>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</si>
  <si>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</si>
  <si>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</si>
  <si>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</si>
  <si>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092 93 00</t>
  </si>
  <si>
    <t>НАЦИОНАЛЬНАЯ ЭКОНОМИКА</t>
  </si>
  <si>
    <t>Другие вопросы в области национальной экономики</t>
  </si>
  <si>
    <t>12</t>
  </si>
  <si>
    <t xml:space="preserve">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</si>
  <si>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</si>
  <si>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</si>
  <si>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</si>
  <si>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</si>
  <si>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ЖИЛИЩНО-КОММУНАЛЬНОЕ ХОЗЯЙСТВО</t>
  </si>
  <si>
    <t>05</t>
  </si>
  <si>
    <t>09</t>
  </si>
  <si>
    <t>СОЦИАЛЬНАЯ ПОЛИТИКА</t>
  </si>
  <si>
    <t>10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</si>
  <si>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</si>
  <si>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</si>
  <si>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</si>
  <si>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</si>
  <si>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</si>
  <si>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обеспечение населения</t>
  </si>
  <si>
    <t>Социальная помощь</t>
  </si>
  <si>
    <t>505 00 00</t>
  </si>
  <si>
    <t>Оказание других видов социальной помощи</t>
  </si>
  <si>
    <t>505 85 00</t>
  </si>
  <si>
    <t>795 12 00</t>
  </si>
  <si>
    <t>Мероприятия по проведению оздоровительной кампании детей</t>
  </si>
  <si>
    <t>432 00 00</t>
  </si>
  <si>
    <t>432 99 00</t>
  </si>
  <si>
    <t>Другие вопросы в области образования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</si>
  <si>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</si>
  <si>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</si>
  <si>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</si>
  <si>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</si>
  <si>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516 01 30</t>
  </si>
  <si>
    <t>795 16 00</t>
  </si>
  <si>
    <t>795 16 01</t>
  </si>
  <si>
    <t>795 16 02</t>
  </si>
  <si>
    <t xml:space="preserve">Подпрограмма "Организация оздоровления, отдыха и занятости детей и подростков Бодайбинского района в летнее время" </t>
  </si>
  <si>
    <t xml:space="preserve">795 16 06 </t>
  </si>
  <si>
    <t>795 16 04</t>
  </si>
  <si>
    <t>795 16 05</t>
  </si>
  <si>
    <t>13</t>
  </si>
  <si>
    <t>11</t>
  </si>
  <si>
    <t>070 05 00</t>
  </si>
  <si>
    <t xml:space="preserve"> ФИЗИЧЕСКАЯ КУЛЬТУРА И СПОРТ</t>
  </si>
  <si>
    <t>002 99 00</t>
  </si>
  <si>
    <t>795 13 00</t>
  </si>
  <si>
    <t>Сумма</t>
  </si>
  <si>
    <t xml:space="preserve"> ОБРАЗОВАНИЕ </t>
  </si>
  <si>
    <t>903</t>
  </si>
  <si>
    <t>904</t>
  </si>
  <si>
    <t>ФИНАНСОВОЕ УПРАВЛЕНИЕ АДМИНИСТРАЦИИ Г.БОДАЙБО И РАЙОНА</t>
  </si>
  <si>
    <t>905</t>
  </si>
  <si>
    <t>Резервные фонды</t>
  </si>
  <si>
    <t>070 00 00</t>
  </si>
  <si>
    <t>Резервные фонды местных администраций</t>
  </si>
  <si>
    <t>906</t>
  </si>
  <si>
    <t>В С Е Г О</t>
  </si>
  <si>
    <t>Дотации на выравнивание бюджетной обеспеченности  субъектов Российской Федерации и муниципальных образований</t>
  </si>
  <si>
    <t>к решению  Думы г.Бодайбо и района</t>
  </si>
  <si>
    <t>Наименование</t>
  </si>
  <si>
    <t>(тыс. рублей)</t>
  </si>
  <si>
    <t>587 02 00</t>
  </si>
  <si>
    <t>Другие вопросы в области социальной политики</t>
  </si>
  <si>
    <t>Массовый спорт</t>
  </si>
  <si>
    <t>Функционирование законодательных (представительных) органов государственной власти и представительных органов муниципальных  образований</t>
  </si>
  <si>
    <t>ИТОГО РАСХОДОВ</t>
  </si>
  <si>
    <t xml:space="preserve">Другие вопросы в области  культуры, кинематографии </t>
  </si>
  <si>
    <t xml:space="preserve">Другие вопросы в области культуры, кинематографии </t>
  </si>
  <si>
    <t>ФИЗИЧЕСКАЯ КУЛЬТУРА И СПОРТ</t>
  </si>
  <si>
    <t xml:space="preserve">к решению  Думы г.Бодайбо и района </t>
  </si>
  <si>
    <t>№ п/п</t>
  </si>
  <si>
    <t>Наименование программы</t>
  </si>
  <si>
    <t>Бюджетная классификация</t>
  </si>
  <si>
    <t>Сумма, тыс.руб.</t>
  </si>
  <si>
    <t>3</t>
  </si>
  <si>
    <t>4</t>
  </si>
  <si>
    <t>Подпрограммы</t>
  </si>
  <si>
    <t>795 16 06</t>
  </si>
  <si>
    <t>Итого по муниципальным программам:</t>
  </si>
  <si>
    <t>Исполнители</t>
  </si>
  <si>
    <t>5</t>
  </si>
  <si>
    <t>6</t>
  </si>
  <si>
    <t>ДУМА МУНИЦИПАЛЬНОГО ОБРАЗОВАНИЯ Г.БОДАЙБО И РАЙОНА</t>
  </si>
  <si>
    <t>795 21 00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</si>
  <si>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</si>
  <si>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</si>
  <si>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</si>
  <si>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</si>
  <si>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</si>
  <si>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НАЦИОНАЛЬНАЯ БЕЗОПАСНОСТЬ И ПРАВООХРАНИТЕЛЬНАЯ ДЕЯТЕЛЬНОСТЬ</t>
  </si>
  <si>
    <t>902</t>
  </si>
  <si>
    <t>Профессиональная подготовка, переподготовка и повышение квалификации</t>
  </si>
  <si>
    <t>Мероприятия по переподготовке и повышению квалификации</t>
  </si>
  <si>
    <t>434 00 00</t>
  </si>
  <si>
    <t>Переподготовка и повышение квалификации специалистов и служащих муниципальных учреждений</t>
  </si>
  <si>
    <t>434 02 00</t>
  </si>
  <si>
    <t>434 01 00</t>
  </si>
  <si>
    <t xml:space="preserve">Переподготовка и повышение квалификации муниципальных служащих </t>
  </si>
  <si>
    <t>801 00 00</t>
  </si>
  <si>
    <t>600</t>
  </si>
  <si>
    <t>Другие вопросы в области национальной безопасности и правоохранительной деятельности</t>
  </si>
  <si>
    <t>795 09 00</t>
  </si>
  <si>
    <t>795 10 00</t>
  </si>
  <si>
    <t>Частичное возмещение транспортных расходов юридических лиц и индивидуальных предпринимателей, осуществляющих торговую деятельность и  доставку товаров первой необходимости за счет средств местного бюджета</t>
  </si>
  <si>
    <t>АДМИНИСТРАЦИЯ МУНИЦИПАЛЬНОГО ОБРАЗОВАНИЯ Г. БОДАЙБО И РАЙОНА</t>
  </si>
  <si>
    <t>Администрация муниципального образования г. Бодайбо и района</t>
  </si>
  <si>
    <t>КУЛЬТУРА,  КИНЕМАТОГРАФИЯ</t>
  </si>
  <si>
    <t xml:space="preserve">КУЛЬТУРА, КИНЕМАТОГРАФИЯ </t>
  </si>
  <si>
    <t>Приложение 7</t>
  </si>
  <si>
    <t xml:space="preserve">795 18 00 </t>
  </si>
  <si>
    <t>795 18 00</t>
  </si>
  <si>
    <t>7</t>
  </si>
  <si>
    <t>8</t>
  </si>
  <si>
    <t>Осуществление муниципальным бюджетным учреждением полномочий  органа местного самоуправления по исполнению публичных обязательств перед физическим лицом, подлежащих исполнению в денежной форме</t>
  </si>
  <si>
    <t>795 17 00</t>
  </si>
  <si>
    <t>Жилищное хозяйство</t>
  </si>
  <si>
    <t>795 24 00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</si>
  <si>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средствами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</si>
  <si>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</si>
  <si>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</si>
  <si>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</si>
  <si>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</si>
  <si>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</si>
  <si>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Подпрограмма "Управление материальными ресурсами"</t>
  </si>
  <si>
    <t>Подпрограмма "Модернизация единой информационной образовательной сети"</t>
  </si>
  <si>
    <t>Подпрограмма "Здоровье и образование"</t>
  </si>
  <si>
    <t>795 16 03</t>
  </si>
  <si>
    <t>Подпрограмма "Управление кадровыми ресурсами"</t>
  </si>
  <si>
    <t xml:space="preserve">Подпрограмма "Дети Привитимья" </t>
  </si>
  <si>
    <t>400</t>
  </si>
  <si>
    <t>300</t>
  </si>
  <si>
    <t>795 28 00</t>
  </si>
  <si>
    <t>795 29 00</t>
  </si>
  <si>
    <t>795 25 00</t>
  </si>
  <si>
    <t>Социальное обеспечение и иные выплаты населению</t>
  </si>
  <si>
    <t xml:space="preserve">Межбюджетные трансферты </t>
  </si>
  <si>
    <t>9</t>
  </si>
  <si>
    <t>Компенсация расходов на оплату стоимости проезда и провоза багажа к месту использования отпуска и обратно лицам, работающим в бюджетных учреждениях, финансируемых из бюджета муниципального образования г.Бодайбо и района</t>
  </si>
  <si>
    <t>801 01 00</t>
  </si>
  <si>
    <t>Рз</t>
  </si>
  <si>
    <t>0701</t>
  </si>
  <si>
    <t>0702</t>
  </si>
  <si>
    <t>0707</t>
  </si>
  <si>
    <t>0801</t>
  </si>
  <si>
    <t>0314</t>
  </si>
  <si>
    <t>0709</t>
  </si>
  <si>
    <t>1003</t>
  </si>
  <si>
    <t>0412</t>
  </si>
  <si>
    <t>0501</t>
  </si>
  <si>
    <t>1102</t>
  </si>
  <si>
    <t>303 00 00</t>
  </si>
  <si>
    <t>303 01 00</t>
  </si>
  <si>
    <t>Транспорт</t>
  </si>
  <si>
    <t>Автомобильный транспорт</t>
  </si>
  <si>
    <t>Субсидии в целях возмещения затрат, связанных с предоставлением транспортных услуг населению и организации транспортного обслуживания населения между поселениями в границах муниципального образования г.Бодайбо и района</t>
  </si>
  <si>
    <t>РЕВИЗИОННАЯ КОМИССИЯ МУНИЦИПАЛЬНОГО ОБРАЗОВАНИЯ Г.БОДАЙБО И РАЙОНА</t>
  </si>
  <si>
    <t>907</t>
  </si>
  <si>
    <t>002 25 00</t>
  </si>
  <si>
    <t>Руководитель органа муниципального финансового контроля и его заместители</t>
  </si>
  <si>
    <t>Обеспечение деятельности (оказание услуг) подведомственных учреждений</t>
  </si>
  <si>
    <t>Учреждения культуры и мероприятия в сфере культуры и кинематографии</t>
  </si>
  <si>
    <t>Периодическая печать и издательства</t>
  </si>
  <si>
    <t>457 00 00</t>
  </si>
  <si>
    <t>457 99 00</t>
  </si>
  <si>
    <t>СРЕДСТВА МАССОВОЙ ИНФОРМАЦИИ</t>
  </si>
  <si>
    <t>Периодические издания, учрежденные органами  исполнительной власти</t>
  </si>
  <si>
    <t>Периодические издания, учрежденные органами исполнительной власти</t>
  </si>
  <si>
    <t>795 22 00</t>
  </si>
  <si>
    <t>18</t>
  </si>
  <si>
    <t>795 16 07</t>
  </si>
  <si>
    <t>Подпрограмма "Оплата набора продуктов питания в лагерях с дневным пребыванием детей, организованных органами местного самоуправления в летнее время"</t>
  </si>
  <si>
    <t>УПРАВЛЕНИЕ КУЛЬТУРЫ АДМИНИСТРАЦИИ МУНИЦИПАЛЬНОГО ОБРАЗОВАНИЯ  Г. БОДАЙБО  И РАЙОНА</t>
  </si>
  <si>
    <t>УПРАВЛЕНИЕ ОБРАЗОВАНИЯ АДМИНИСТРАЦИИ МУНИЦИПАЛЬНОГО ОБРАЗОВАНИЯ Г.БОДАЙБО И РАЙОНА</t>
  </si>
  <si>
    <t>Управление образования администрации муниципального образования  г. Бодайбо и района</t>
  </si>
  <si>
    <t>Управление культуры администрации муниципального образования  г. Бодайбо и района</t>
  </si>
  <si>
    <t>795 11 00</t>
  </si>
  <si>
    <t>15</t>
  </si>
  <si>
    <t xml:space="preserve">07 </t>
  </si>
  <si>
    <t>Государственная программа Иркутской области «Развитие жилищно-коммунального хозяйства Иркутской области» на 2014-2018 годы</t>
  </si>
  <si>
    <t>Подпрограмма «Обеспечение реализации государственной политики в сфере жилищной политики и энергетики Иркутской области» на 2014 - 2018 годы</t>
  </si>
  <si>
    <t>Основное мероприятие «Обеспечение реализации государственной политики в сфере жилищной политики и энергетики Иркутской области» на 2014 - 2018 годы</t>
  </si>
  <si>
    <t>Муниципальные программы</t>
  </si>
  <si>
    <t>Муниципальная программа "Развитие учреждений культуры г. Бодайбо и района на 2014-2016 годы"</t>
  </si>
  <si>
    <t>Муниципальная  программа "Энергосбережение и повышение энергетической эффективности в г.Бодайбо и районе на 2010-2016 годы"</t>
  </si>
  <si>
    <t>Муниципальная программа "Обеспечение безопасности учреждений культуры г.Бодайбо и района в чрезвычайных ситуациях на 2013-2016 годы"</t>
  </si>
  <si>
    <t>Муниципальная программа "Публичный центр правовой, деловой и социально значимой информации городской библиотеки г. Бодайбо" на 2013-2014годы</t>
  </si>
  <si>
    <t>Муниципальная программа  "Энергосбережение и повышение энергетической эффективности в г. Бодайбо и районе  на 2010-2016 годы"</t>
  </si>
  <si>
    <t>Муниципальная программа "Модернизация клуба п. Кропоткин, досугового центра п. Балахнинский на 2011-2014 годы"</t>
  </si>
  <si>
    <t>Муниципальная  программа "Повышение эффективности бюджетных расходов муниципального образования г. Бодайбо и района на 2012-2015 годы"</t>
  </si>
  <si>
    <t>Муниципальная  программа "Обеспечение безопасности учреждений культуры г.Бодайбо и района в чрезвычайных ситуациях на 2013-2016 годы"</t>
  </si>
  <si>
    <t>Муниципальная программа "Развитие системы образования города Бодайбо и района на 2013-2016 годы"</t>
  </si>
  <si>
    <t>Муниципальная программа "Энергосбережение и повышение энергетической эффективности в г. Бодайбо и районе на 2010-2016 годы"</t>
  </si>
  <si>
    <t>Государственная программа Иркутской области «Развитие образования» на 2014-2018 годы</t>
  </si>
  <si>
    <t>Подпрограмма «Дошкольное, общее и дополнительное образование» на 2014 - 2018 годы</t>
  </si>
  <si>
    <t>Основное мероприятие «Оказание поддержки муниципальным образованиям Иркутской области при реализации дошкольных образовательных программ» на 2014 - 2018 годы</t>
  </si>
  <si>
    <t>Основное мероприятие «Оказание поддержки муниципальным образованиям Иркутской области при реализации общеобразовательных (начального общего, основного общего, среднего общего образования) программ» на 2014 - 2018 годы</t>
  </si>
  <si>
    <t>Государственная программа Иркутской области «Социальная поддержка населения» на 2014-2018 годы</t>
  </si>
  <si>
    <t>Подпрограмма «Дети Приангарья» на 2014 - 2018 годы</t>
  </si>
  <si>
    <t>Основное мероприятие «Развитие системы государственной поддержки семей в связи с рождением и воспитанием детей в рамках полномочий министерства социального развития, опеки и попечительства Иркутской области » на 2014 - 2018 годы</t>
  </si>
  <si>
    <t>Государственная программа Иркутской области «Развитие культуры» на 2014-2018 годы</t>
  </si>
  <si>
    <t>Подпрограмма «Оказание финансовой поддержки муниципальным образованиям Иркутской области в сфере культуры и архивного дела» на 2014 - 2018 годы</t>
  </si>
  <si>
    <t>Государственная программа Иркутской области «Труд и занятость» на 2014-2018 годы</t>
  </si>
  <si>
    <t>Подпрограмма «Улучшение условий и охраны труда в Иркутской области» на 2014 - 2018 годы</t>
  </si>
  <si>
    <t>Основное мероприятие «Улучшение условий и охраны труда в Иркутской области» на 2014 - 2018 годы</t>
  </si>
  <si>
    <t xml:space="preserve">Государственная программа Иркутской области «Совершенствование механизмов управления экономическим развитием» на 2014-2018 годы </t>
  </si>
  <si>
    <t>Подпрограмма «Государственная политика в сфере экономического развития Иркутской области» на 2014 - 2016 годы</t>
  </si>
  <si>
    <t>Основное мероприятие «Обеспечение эффективного управления экономическим развитием Иркутской области» на 2014 - 2016 годы</t>
  </si>
  <si>
    <t>Непрограммные расходы</t>
  </si>
  <si>
    <t>Обеспечение реализации полномочий Департамента по обеспечению деятельности мировых судей Иркутской области</t>
  </si>
  <si>
    <t>Муниципальная программа "Профилактика правонарушений в Бодайбинском районе на 2011-2016 годы"</t>
  </si>
  <si>
    <t>Муниципальная программа "Профилактика терроризма и экстремизма в муниципальном образовании г.Бодайбо и района" на 2013-2016 годы</t>
  </si>
  <si>
    <t>Муниципальная программа "Содействие развитию малого и среднего предпринимательства в муниципальном образовании г.Бодайбо и района на 2014-2016 годы"</t>
  </si>
  <si>
    <t>Муниципальная программа "Строительство 16-ти квартирного жилого дома для работников казенных, бюджетных учреждений муниципального образования г.Бодайбо и района в г.Бодайбо на 2013-2015 годы"</t>
  </si>
  <si>
    <t>Другие вопросы в области охраны окружающей среды</t>
  </si>
  <si>
    <t>Муниципальная программа "Защита окружающей среды МО г.Бодайбо и района" на 2014-2016 годы</t>
  </si>
  <si>
    <t xml:space="preserve">06 </t>
  </si>
  <si>
    <t>795 06 00</t>
  </si>
  <si>
    <t>ОХРАНА ОКРУЖАЮЩЕЙ СРЕДЫ</t>
  </si>
  <si>
    <t>Муниципальная программа "Молодежь Бодайбинского района" на 2014-2016 годы</t>
  </si>
  <si>
    <t>795 15 00</t>
  </si>
  <si>
    <t>Муниципальная программа "Развитие физической культуры и спорта в Бодайбинском районе на 2013-2016 годы"</t>
  </si>
  <si>
    <t>Капитальные вложения в объекты недвижимого имущества государственной (муниципальной) собственности</t>
  </si>
  <si>
    <t>Предоставление субсидий  бюджетным, автономным учреждениям и иным некоммерческим организациям</t>
  </si>
  <si>
    <t>Муниципальная программа "Энергосбережение и повышение энергетической эффективности в г. Бодайбо и районе  на 2010-2016 годы"</t>
  </si>
  <si>
    <t>Распределение бюджетных ассигнований на реализацию муниципальных</t>
  </si>
  <si>
    <t xml:space="preserve">  программ,  финансируемых  из  бюджета муниципального образования г. Бодайбо и района  в  2014 году</t>
  </si>
  <si>
    <t>1</t>
  </si>
  <si>
    <t>2</t>
  </si>
  <si>
    <t>17</t>
  </si>
  <si>
    <t xml:space="preserve">РАСПРЕДЕЛЕНИЕ БЮДЖЕТНЫХ АССИГНОВАНИЙ </t>
  </si>
  <si>
    <t xml:space="preserve">ПО РАЗДЕЛАМ И ПОДРАЗДЕЛАМ  КЛАССИФИКАЦИИ РАСХОДОВ БЮДЖЕТОВ </t>
  </si>
  <si>
    <t>НА 2014 ГОД</t>
  </si>
  <si>
    <t>ВИДОВ РАСХОДОВ КЛАССИФИКАЦИИ РАСХОДОВ БЮДЖЕТОВ НА 2014 ГОД</t>
  </si>
  <si>
    <t>КЦСР</t>
  </si>
  <si>
    <t>КВР</t>
  </si>
  <si>
    <t>ПР</t>
  </si>
  <si>
    <t>КВСР</t>
  </si>
  <si>
    <t xml:space="preserve">ВЕДОМСТВЕННАЯ СТРУКТУРА РАСХОДОВ  БЮДЖЕТА </t>
  </si>
  <si>
    <t>МУНИЦИПАЛЬНОГО ОБРАЗОВАНИЯ Г.БОДАЙБО И РАЙОНА  НА 2014 ГОД</t>
  </si>
  <si>
    <t>РзПР</t>
  </si>
  <si>
    <t>Государственная программа Иркутской области «Доступное жилье» на 2014-2020 годы</t>
  </si>
  <si>
    <t>Подпрограмма «Обеспечение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родителей» на 2014 - 2018 годы</t>
  </si>
  <si>
    <t>Основное мероприятие «Учет детей-сирот и детей, оставшихся без попечения родителей, лиц из числа детей-сирот и детей, оставшихся без попечения родителей, которые подлежат обеспечению жилыми помещениями» на 2014 - 2018 годы</t>
  </si>
  <si>
    <t>Исполнение судебных актов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вынесенных в соответствии с Законом Иркутской области от 22.06.2010 № 50-ОЗ «О дополнительных гарантиях прав детей-сирот и детей, оставшихся без попечения родителей, на жилое помещение в Иркутской области» и Законом Иркутской области от 29.06.2010 № 52-ОЗ «О наделении органов местного самоуправления областными государственными полномочиями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области</t>
  </si>
  <si>
    <t>Охрана семьи и детства</t>
  </si>
  <si>
    <t>16</t>
  </si>
  <si>
    <t>Приложение 11</t>
  </si>
  <si>
    <t>Приложение 9</t>
  </si>
  <si>
    <t>Приложение № 13</t>
  </si>
  <si>
    <t>10.1</t>
  </si>
  <si>
    <t>10.2</t>
  </si>
  <si>
    <t>10.3</t>
  </si>
  <si>
    <t>10.4</t>
  </si>
  <si>
    <t>10.5</t>
  </si>
  <si>
    <t>10.6</t>
  </si>
  <si>
    <t>10.7</t>
  </si>
  <si>
    <t>610 00 00</t>
  </si>
  <si>
    <t>611 00 00</t>
  </si>
  <si>
    <t>611 01 00</t>
  </si>
  <si>
    <t>611 01 04</t>
  </si>
  <si>
    <t>550 00 00</t>
  </si>
  <si>
    <t>551 00 00</t>
  </si>
  <si>
    <t>510 00 00</t>
  </si>
  <si>
    <t>511 00 00</t>
  </si>
  <si>
    <t>511 08 00</t>
  </si>
  <si>
    <t>511 08 02</t>
  </si>
  <si>
    <t>511 09 00</t>
  </si>
  <si>
    <t>511 09 02</t>
  </si>
  <si>
    <t>530 00 00</t>
  </si>
  <si>
    <t>533 00 00</t>
  </si>
  <si>
    <t>533 01 00</t>
  </si>
  <si>
    <t>551 03 00</t>
  </si>
  <si>
    <t>533 01 10</t>
  </si>
  <si>
    <t>533 01 11</t>
  </si>
  <si>
    <t>535 00 00</t>
  </si>
  <si>
    <t>570 00 00</t>
  </si>
  <si>
    <t>535 05 00</t>
  </si>
  <si>
    <t>535 05 02</t>
  </si>
  <si>
    <t>535 16 00</t>
  </si>
  <si>
    <t>535 16 02</t>
  </si>
  <si>
    <t>571 00 00</t>
  </si>
  <si>
    <t>571 01 00</t>
  </si>
  <si>
    <t>571 01 03</t>
  </si>
  <si>
    <t>600 00 00</t>
  </si>
  <si>
    <t>601 00 00</t>
  </si>
  <si>
    <t>601 01 00</t>
  </si>
  <si>
    <t>601 01 03</t>
  </si>
  <si>
    <t>601 01 04</t>
  </si>
  <si>
    <t>640 00 00</t>
  </si>
  <si>
    <t>64Г 00 00</t>
  </si>
  <si>
    <t>900 00 00</t>
  </si>
  <si>
    <t>64Г 02 00</t>
  </si>
  <si>
    <t>64Г 02 02</t>
  </si>
  <si>
    <t>905 00 00</t>
  </si>
  <si>
    <t>905 05 00</t>
  </si>
  <si>
    <t>Сельское хозяйство и рыболовство</t>
  </si>
  <si>
    <t>590 00 00</t>
  </si>
  <si>
    <t xml:space="preserve">Государственная программа Иркутской области «Государственная поддержка приоритетных отраслей экономики» на 2014-2020 годы </t>
  </si>
  <si>
    <t>Подпрограмма «Обеспечение деятельности в области ветеринарии» на 2014 - 2016 годы</t>
  </si>
  <si>
    <t>592 00 00</t>
  </si>
  <si>
    <t>Основное мероприятие «Развитие государственной ветеринарной службы Иркутской области» на 2014 - 2016 годы</t>
  </si>
  <si>
    <t>592 01 00</t>
  </si>
  <si>
    <t>592 01 03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</si>
  <si>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</si>
  <si>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 xml:space="preserve">ОБРАЗОВАНИЕ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</si>
  <si>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</si>
  <si>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</si>
  <si>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</si>
  <si>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Предоставление гражданам субсидий на оплату жилых помещений и коммунальных услуг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</si>
  <si>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</si>
  <si>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</si>
  <si>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</si>
  <si>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</si>
  <si>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</si>
  <si>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</si>
  <si>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</si>
  <si>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</si>
  <si>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</si>
  <si>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"Совершенствование организации питания в общеобразовательных учреждениях, расположенных на территории г.Бодайбо и района на 2012-2014 годы"</t>
  </si>
  <si>
    <t>Муниципальная  программа "Совершенствование организации питания в общеобразовательных учреждениях, расположенных на территории г.Бодайбо и района на 2012-2014 годы"</t>
  </si>
  <si>
    <t>522 04 00</t>
  </si>
  <si>
    <t>522 04 02</t>
  </si>
  <si>
    <t>522 00 00</t>
  </si>
  <si>
    <t>Развитие домов культуры</t>
  </si>
  <si>
    <t>Развитие публичных центров правовой , деловой и социально-значимой информации центральных районных билиотек Иркутскойц области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</si>
  <si>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на 2014 - 2020 годы</t>
  </si>
  <si>
    <t>Подпрограмма "Молодым семьям - доступное жилье" на 2014 - 2020 годы</t>
  </si>
  <si>
    <t>647 00 00</t>
  </si>
  <si>
    <t>Основное мероприятие "Улучшение жилищных условий молодых семей" на 2014 - 2020 годы</t>
  </si>
  <si>
    <t>647 01 00</t>
  </si>
  <si>
    <t>647 01 02</t>
  </si>
  <si>
    <t xml:space="preserve">647 01 02 </t>
  </si>
  <si>
    <t>551 01 00</t>
  </si>
  <si>
    <t>551 02 00</t>
  </si>
  <si>
    <t>Государственная программа Иркутской области «Развитие здравоохранения» на 2014-2020 годы</t>
  </si>
  <si>
    <t>520 00 00</t>
  </si>
  <si>
    <t>Обеспечение среднесуточного набора питания детям, страдающим туберкулёзом и/или наблюдающимся в связи с туберкулёзом</t>
  </si>
  <si>
    <t>534 02 00</t>
  </si>
  <si>
    <t>534 00 00</t>
  </si>
  <si>
    <t>Государственная программа Иркутской области "Социальная поддержка населения" на 2014-2018 годы</t>
  </si>
  <si>
    <t>Подрограмма "Развитие системы отдыха и оздоровления детей в Иркутской области" на 2014-2018 годы</t>
  </si>
  <si>
    <t>617 03 02</t>
  </si>
  <si>
    <t>617 03 00</t>
  </si>
  <si>
    <t>617 00 00</t>
  </si>
  <si>
    <t>Основное мероприятие «Создание условий для обеспечения энергосбережения и повышения энергетической эффективности в бюджетной сфере Иркутской области» на 2014 - 2018 годы</t>
  </si>
  <si>
    <t>Подпрограмма «Энергосбережение и повышение энергетической эффективности на территории Иркутской области» на 2014 - 2018 годы</t>
  </si>
  <si>
    <t>Создание условий для обеспечения энергосбережения и повышения энергетической эффективности в бюджетной сфере Иркутской области»</t>
  </si>
  <si>
    <t>Муниципальная программа "Организация и обеспечение отдыха и оздоровления детей на территории муниципального образования г. Бодайбо и района на 2013-2016 годы"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</si>
  <si>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предоставления общедоступного и бесплатного начального общего, основного общего, среднего и дошкольного образования на территории муниципального образовапния на обеспечение среднесуточного набора продуктов питания детей и подростков, находящихся под диспансерным наблюдением у фтизиатора по IV и  VI группе</t>
  </si>
  <si>
    <t xml:space="preserve">Организация отдыха и оздоровления детей </t>
  </si>
  <si>
    <t>Мероприятия по обеспечению жильем молодых семей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</si>
  <si>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предоставления общедоступного и бесплатного начального общего, основного общего, среднего и дошкольного  образования на территории муниципального образовапния на обеспечение среднесуточного набора продуктов питания детей и подростков, находящихся под диспансерным наблюдением у фтизиатора по IV и  VI группе</t>
  </si>
  <si>
    <t>795 31 00</t>
  </si>
  <si>
    <t>Муниципальная программа "Развитие и раеализация культурного потенциала жителей п.Мамакан " на 2014-2016 годы</t>
  </si>
  <si>
    <t>Муниципальная программа "Развитие и реализация культурного потенциала жителей п.Мамакан" на 2014-2016 годы</t>
  </si>
  <si>
    <t>801 02 00</t>
  </si>
  <si>
    <t>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с  бюджетными учреждениями, финансируемых из бюджета муниципального образования г.Бодайбо и района</t>
  </si>
  <si>
    <t>Всего:</t>
  </si>
  <si>
    <t>0605</t>
  </si>
  <si>
    <t xml:space="preserve">ПО РАЗДЕЛАМ, ПОДРАЗДЕЛАМ, ЦЕЛЕВЫМ СТАТЬЯМ, ГРУППАМ </t>
  </si>
  <si>
    <t>Капитальные вложения в объекты  государственной (муниципальной) собственности</t>
  </si>
  <si>
    <t>553 51 48</t>
  </si>
  <si>
    <t>553 00 00</t>
  </si>
  <si>
    <t>Подпрограмма «Государственное управление  культурой, архивным делом и сохранение национальной самобытности» на 2014 - 2018 годы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</si>
  <si>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</si>
  <si>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511 09 03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</si>
  <si>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приобретению или изготовлению бланков документов об образовании</t>
  </si>
  <si>
    <t>538 50 27</t>
  </si>
  <si>
    <t>538 00 00</t>
  </si>
  <si>
    <t>Подпрограмма «Доступная среда для инвалидов и других маломобильных групп населения» на 2014 - 2016 годы</t>
  </si>
  <si>
    <t>Мероприятия государственной программы Российской Федерации «Доступная среда» на 2011-2015 годы</t>
  </si>
  <si>
    <t>605 51 20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</si>
  <si>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</si>
  <si>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605 00 00</t>
  </si>
  <si>
    <t>Подпрограмма «Обеспечение деятельности Губернатора Иркутской области и Правительства Иркутской области» на 2014 - 2016 годы</t>
  </si>
  <si>
    <t>Государственная программа Иркутской области «Совершенствование механизмов управления экономическим развитием» на 2014-2018 годы</t>
  </si>
  <si>
    <t>Судебная система</t>
  </si>
  <si>
    <t>90А 05 00</t>
  </si>
  <si>
    <t>Обеспечение реализации полномочий министерства юстиции Иркутской области</t>
  </si>
  <si>
    <t>90А 00 00</t>
  </si>
  <si>
    <t>90А 06 00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</si>
  <si>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</si>
  <si>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597 02 03</t>
  </si>
  <si>
    <t>Поддержка начинающих – гранты начинающим по созданию собственного бизнеса</t>
  </si>
  <si>
    <t>597 02 00</t>
  </si>
  <si>
    <t>Основное мероприятие «Содействие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СМСП» на 2014 - 2018 годы</t>
  </si>
  <si>
    <t>Подпрограмма «Поддержка и развитие малого и среднего предпринимательства в Иркутской области» на 2014 - 2018 годы</t>
  </si>
  <si>
    <t>597 00 00</t>
  </si>
  <si>
    <t>Государственная программа Иркутской области «Государственная поддержка приоритетных отраслей экономики» на 2014-2018 годы</t>
  </si>
  <si>
    <t>597 50 64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</si>
  <si>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</si>
  <si>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647 50 20</t>
  </si>
  <si>
    <t>Мероприятия подпрограммы «Обеспечение жильем молодых семей» федеральной целевой программы «Жилище» на 2011 - 2015 годы</t>
  </si>
  <si>
    <t>от 11.12.2014 г.  №  23-па</t>
  </si>
  <si>
    <t>от  11.12.2014 г.    №  23-па</t>
  </si>
  <si>
    <t>от    11.12.2014 г.   №  23-па</t>
  </si>
  <si>
    <t>от    11.12.2014 г.  № 23-па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</si>
</sst>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0.00000000"/>
    <numFmt numFmtId="172" formatCode="0.000000000"/>
    <numFmt numFmtId="173" formatCode="_-* #,##0.000_р_._-;\-* #,##0.000_р_._-;_-* &quot;-&quot;??_р_._-;_-@_-"/>
    <numFmt numFmtId="174" formatCode="_-* #,##0.0_р_._-;\-* #,##0.0_р_._-;_-* &quot;-&quot;??_р_._-;_-@_-"/>
    <numFmt numFmtId="175" formatCode="#,##0_ ;\-#,##0\ "/>
    <numFmt numFmtId="176" formatCode="_-* #,##0.0_р_._-;\-* #,##0.0_р_._-;_-* &quot;-&quot;_р_._-;_-@_-"/>
    <numFmt numFmtId="177" formatCode="_-* #,##0.00_р_._-;\-* #,##0.00_р_._-;_-* &quot;-&quot;_р_._-;_-@_-"/>
    <numFmt numFmtId="178" formatCode="0.00000"/>
    <numFmt numFmtId="179" formatCode="0.0000"/>
    <numFmt numFmtId="180" formatCode="[$-FC19]d\ mmmm\ yyyy\ &quot;г.&quot;"/>
    <numFmt numFmtId="181" formatCode="_-* #,##0.000_р_._-;\-* #,##0.000_р_._-;_-* &quot;-&quot;_р_._-;_-@_-"/>
    <numFmt numFmtId="182" formatCode="_-* #,##0.0000_р_._-;\-* #,##0.0000_р_._-;_-* &quot;-&quot;_р_._-;_-@_-"/>
    <numFmt numFmtId="183" formatCode="_-* #,##0.00000_р_._-;\-* #,##0.00000_р_._-;_-* &quot;-&quot;_р_._-;_-@_-"/>
    <numFmt numFmtId="184" formatCode="_-* #,##0.000000_р_._-;\-* #,##0.000000_р_._-;_-* &quot;-&quot;_р_._-;_-@_-"/>
    <numFmt numFmtId="185" formatCode="0.0000000"/>
    <numFmt numFmtId="186" formatCode="0.000000"/>
    <numFmt numFmtId="187" formatCode="_-* #,##0.0_р_._-;\-* #,##0.0_р_._-;_-* &quot;-&quot;?_р_._-;_-@_-"/>
    <numFmt numFmtId="188" formatCode="#,##0.0_ ;\-#,##0.0\ "/>
    <numFmt numFmtId="189" formatCode="#,##0.00_ ;\-#,##0.00\ "/>
    <numFmt numFmtId="190" formatCode="?"/>
    <numFmt numFmtId="191" formatCode="#,##0.000"/>
    <numFmt numFmtId="192" formatCode="#,##0.0000"/>
    <numFmt numFmtId="193" formatCode="#,##0.00000"/>
    <numFmt numFmtId="194" formatCode="#,##0.000000"/>
    <numFmt numFmtId="195" formatCode="000000"/>
  </numFmts>
  <fonts count="6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name val="Times New Roman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 Cyr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dashed"/>
      <right style="dashed"/>
      <top style="dashed"/>
      <bottom style="dashed"/>
    </border>
    <border>
      <left style="hair"/>
      <right style="hair"/>
      <top style="hair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7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3" fontId="2" fillId="0" borderId="12" xfId="0" applyNumberFormat="1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9" fillId="0" borderId="0" xfId="0" applyFont="1" applyAlignment="1">
      <alignment horizontal="center"/>
    </xf>
    <xf numFmtId="49" fontId="17" fillId="0" borderId="0" xfId="0" applyNumberFormat="1" applyFont="1" applyAlignment="1">
      <alignment horizontal="center" wrapText="1"/>
    </xf>
    <xf numFmtId="169" fontId="1" fillId="0" borderId="10" xfId="0" applyNumberFormat="1" applyFont="1" applyFill="1" applyBorder="1" applyAlignment="1">
      <alignment horizontal="center"/>
    </xf>
    <xf numFmtId="169" fontId="2" fillId="0" borderId="11" xfId="0" applyNumberFormat="1" applyFont="1" applyFill="1" applyBorder="1" applyAlignment="1">
      <alignment/>
    </xf>
    <xf numFmtId="169" fontId="2" fillId="0" borderId="10" xfId="0" applyNumberFormat="1" applyFont="1" applyFill="1" applyBorder="1" applyAlignment="1">
      <alignment/>
    </xf>
    <xf numFmtId="169" fontId="3" fillId="0" borderId="10" xfId="0" applyNumberFormat="1" applyFont="1" applyFill="1" applyBorder="1" applyAlignment="1">
      <alignment/>
    </xf>
    <xf numFmtId="169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69" fontId="1" fillId="33" borderId="11" xfId="0" applyNumberFormat="1" applyFont="1" applyFill="1" applyBorder="1" applyAlignment="1">
      <alignment horizontal="center"/>
    </xf>
    <xf numFmtId="169" fontId="3" fillId="33" borderId="11" xfId="0" applyNumberFormat="1" applyFont="1" applyFill="1" applyBorder="1" applyAlignment="1">
      <alignment horizontal="center"/>
    </xf>
    <xf numFmtId="169" fontId="2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/>
    </xf>
    <xf numFmtId="169" fontId="3" fillId="33" borderId="10" xfId="0" applyNumberFormat="1" applyFont="1" applyFill="1" applyBorder="1" applyAlignment="1">
      <alignment horizontal="center" wrapText="1"/>
    </xf>
    <xf numFmtId="169" fontId="1" fillId="33" borderId="10" xfId="0" applyNumberFormat="1" applyFont="1" applyFill="1" applyBorder="1" applyAlignment="1">
      <alignment horizontal="center"/>
    </xf>
    <xf numFmtId="169" fontId="3" fillId="33" borderId="10" xfId="0" applyNumberFormat="1" applyFont="1" applyFill="1" applyBorder="1" applyAlignment="1">
      <alignment horizontal="center"/>
    </xf>
    <xf numFmtId="169" fontId="1" fillId="33" borderId="15" xfId="0" applyNumberFormat="1" applyFont="1" applyFill="1" applyBorder="1" applyAlignment="1">
      <alignment horizontal="center"/>
    </xf>
    <xf numFmtId="169" fontId="3" fillId="33" borderId="15" xfId="0" applyNumberFormat="1" applyFont="1" applyFill="1" applyBorder="1" applyAlignment="1">
      <alignment horizontal="center"/>
    </xf>
    <xf numFmtId="169" fontId="1" fillId="33" borderId="0" xfId="0" applyNumberFormat="1" applyFont="1" applyFill="1" applyAlignment="1">
      <alignment/>
    </xf>
    <xf numFmtId="169" fontId="2" fillId="33" borderId="0" xfId="0" applyNumberFormat="1" applyFont="1" applyFill="1" applyAlignment="1">
      <alignment horizontal="center"/>
    </xf>
    <xf numFmtId="169" fontId="0" fillId="33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center" wrapText="1"/>
    </xf>
    <xf numFmtId="0" fontId="17" fillId="33" borderId="0" xfId="0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3" fillId="33" borderId="0" xfId="0" applyFont="1" applyFill="1" applyAlignment="1">
      <alignment horizontal="center"/>
    </xf>
    <xf numFmtId="0" fontId="12" fillId="33" borderId="15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wrapText="1"/>
    </xf>
    <xf numFmtId="0" fontId="5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49" fontId="3" fillId="33" borderId="11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left"/>
    </xf>
    <xf numFmtId="49" fontId="1" fillId="33" borderId="15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41" fontId="10" fillId="33" borderId="0" xfId="0" applyNumberFormat="1" applyFont="1" applyFill="1" applyBorder="1" applyAlignment="1" quotePrefix="1">
      <alignment/>
    </xf>
    <xf numFmtId="0" fontId="13" fillId="33" borderId="0" xfId="0" applyFont="1" applyFill="1" applyAlignment="1">
      <alignment/>
    </xf>
    <xf numFmtId="49" fontId="2" fillId="33" borderId="15" xfId="0" applyNumberFormat="1" applyFont="1" applyFill="1" applyBorder="1" applyAlignment="1">
      <alignment horizontal="center"/>
    </xf>
    <xf numFmtId="49" fontId="11" fillId="33" borderId="11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left" wrapText="1"/>
    </xf>
    <xf numFmtId="49" fontId="3" fillId="33" borderId="15" xfId="0" applyNumberFormat="1" applyFont="1" applyFill="1" applyBorder="1" applyAlignment="1">
      <alignment horizontal="center"/>
    </xf>
    <xf numFmtId="169" fontId="5" fillId="33" borderId="0" xfId="0" applyNumberFormat="1" applyFont="1" applyFill="1" applyAlignment="1">
      <alignment/>
    </xf>
    <xf numFmtId="49" fontId="3" fillId="33" borderId="11" xfId="0" applyNumberFormat="1" applyFont="1" applyFill="1" applyBorder="1" applyAlignment="1">
      <alignment horizontal="left" wrapText="1"/>
    </xf>
    <xf numFmtId="0" fontId="5" fillId="33" borderId="0" xfId="0" applyFont="1" applyFill="1" applyBorder="1" applyAlignment="1">
      <alignment/>
    </xf>
    <xf numFmtId="49" fontId="9" fillId="33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69" fontId="17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/>
    </xf>
    <xf numFmtId="49" fontId="11" fillId="33" borderId="15" xfId="0" applyNumberFormat="1" applyFont="1" applyFill="1" applyBorder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 horizontal="left"/>
    </xf>
    <xf numFmtId="0" fontId="12" fillId="33" borderId="15" xfId="0" applyFont="1" applyFill="1" applyBorder="1" applyAlignment="1">
      <alignment horizontal="left" wrapText="1"/>
    </xf>
    <xf numFmtId="0" fontId="3" fillId="33" borderId="15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169" fontId="2" fillId="33" borderId="15" xfId="0" applyNumberFormat="1" applyFont="1" applyFill="1" applyBorder="1" applyAlignment="1">
      <alignment horizontal="center"/>
    </xf>
    <xf numFmtId="169" fontId="2" fillId="33" borderId="11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49" fontId="2" fillId="33" borderId="11" xfId="0" applyNumberFormat="1" applyFont="1" applyFill="1" applyBorder="1" applyAlignment="1">
      <alignment horizontal="center" wrapText="1"/>
    </xf>
    <xf numFmtId="49" fontId="21" fillId="33" borderId="10" xfId="0" applyNumberFormat="1" applyFont="1" applyFill="1" applyBorder="1" applyAlignment="1">
      <alignment horizontal="center" vertical="center"/>
    </xf>
    <xf numFmtId="49" fontId="21" fillId="33" borderId="10" xfId="0" applyNumberFormat="1" applyFont="1" applyFill="1" applyBorder="1" applyAlignment="1">
      <alignment vertical="center"/>
    </xf>
    <xf numFmtId="0" fontId="21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21" fillId="33" borderId="10" xfId="0" applyFont="1" applyFill="1" applyBorder="1" applyAlignment="1">
      <alignment vertical="center" wrapText="1"/>
    </xf>
    <xf numFmtId="49" fontId="17" fillId="33" borderId="0" xfId="0" applyNumberFormat="1" applyFont="1" applyFill="1" applyAlignment="1">
      <alignment/>
    </xf>
    <xf numFmtId="0" fontId="14" fillId="34" borderId="16" xfId="33" applyNumberFormat="1" applyFont="1" applyFill="1" applyBorder="1" applyAlignment="1">
      <alignment horizontal="left" vertical="top" wrapText="1" readingOrder="1"/>
      <protection/>
    </xf>
    <xf numFmtId="0" fontId="14" fillId="34" borderId="17" xfId="33" applyNumberFormat="1" applyFont="1" applyFill="1" applyBorder="1" applyAlignment="1">
      <alignment horizontal="left" vertical="top" wrapText="1" readingOrder="1"/>
      <protection/>
    </xf>
    <xf numFmtId="49" fontId="1" fillId="0" borderId="10" xfId="0" applyNumberFormat="1" applyFont="1" applyFill="1" applyBorder="1" applyAlignment="1">
      <alignment horizontal="center"/>
    </xf>
    <xf numFmtId="169" fontId="2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169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wrapText="1"/>
    </xf>
    <xf numFmtId="0" fontId="3" fillId="33" borderId="0" xfId="0" applyFont="1" applyFill="1" applyAlignment="1">
      <alignment horizontal="center" wrapText="1"/>
    </xf>
    <xf numFmtId="0" fontId="14" fillId="34" borderId="17" xfId="33" applyNumberFormat="1" applyFont="1" applyFill="1" applyBorder="1" applyAlignment="1">
      <alignment horizontal="left" wrapText="1"/>
      <protection/>
    </xf>
    <xf numFmtId="0" fontId="14" fillId="34" borderId="16" xfId="33" applyNumberFormat="1" applyFont="1" applyFill="1" applyBorder="1" applyAlignment="1">
      <alignment horizontal="left" wrapText="1"/>
      <protection/>
    </xf>
    <xf numFmtId="0" fontId="14" fillId="34" borderId="18" xfId="33" applyNumberFormat="1" applyFont="1" applyFill="1" applyBorder="1" applyAlignment="1">
      <alignment horizontal="left" wrapText="1"/>
      <protection/>
    </xf>
    <xf numFmtId="49" fontId="3" fillId="33" borderId="10" xfId="0" applyNumberFormat="1" applyFont="1" applyFill="1" applyBorder="1" applyAlignment="1" applyProtection="1">
      <alignment horizontal="left" wrapText="1"/>
      <protection/>
    </xf>
    <xf numFmtId="49" fontId="2" fillId="33" borderId="10" xfId="0" applyNumberFormat="1" applyFont="1" applyFill="1" applyBorder="1" applyAlignment="1" applyProtection="1">
      <alignment horizontal="left" wrapText="1"/>
      <protection/>
    </xf>
    <xf numFmtId="169" fontId="2" fillId="0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169" fontId="21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/>
    </xf>
    <xf numFmtId="0" fontId="21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 vertical="center" wrapText="1" shrinkToFit="1"/>
    </xf>
    <xf numFmtId="0" fontId="14" fillId="34" borderId="16" xfId="33" applyNumberFormat="1" applyFont="1" applyFill="1" applyBorder="1" applyAlignment="1">
      <alignment horizontal="left" vertical="top" wrapText="1" readingOrder="1"/>
      <protection/>
    </xf>
    <xf numFmtId="49" fontId="21" fillId="33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wrapText="1" shrinkToFit="1"/>
    </xf>
    <xf numFmtId="0" fontId="21" fillId="0" borderId="10" xfId="0" applyFont="1" applyFill="1" applyBorder="1" applyAlignment="1">
      <alignment horizontal="center" wrapText="1"/>
    </xf>
    <xf numFmtId="169" fontId="21" fillId="0" borderId="10" xfId="0" applyNumberFormat="1" applyFont="1" applyFill="1" applyBorder="1" applyAlignment="1">
      <alignment horizontal="center" wrapText="1"/>
    </xf>
    <xf numFmtId="169" fontId="21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169" fontId="26" fillId="0" borderId="10" xfId="0" applyNumberFormat="1" applyFont="1" applyFill="1" applyBorder="1" applyAlignment="1">
      <alignment horizontal="center"/>
    </xf>
    <xf numFmtId="0" fontId="14" fillId="34" borderId="16" xfId="33" applyNumberFormat="1" applyFont="1" applyFill="1" applyBorder="1" applyAlignment="1">
      <alignment horizontal="center" wrapText="1"/>
      <protection/>
    </xf>
    <xf numFmtId="0" fontId="28" fillId="34" borderId="16" xfId="33" applyNumberFormat="1" applyFont="1" applyFill="1" applyBorder="1" applyAlignment="1">
      <alignment horizontal="center" wrapText="1"/>
      <protection/>
    </xf>
    <xf numFmtId="49" fontId="9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14" fillId="34" borderId="16" xfId="33" applyNumberFormat="1" applyFont="1" applyFill="1" applyBorder="1" applyAlignment="1">
      <alignment horizontal="left" wrapText="1"/>
      <protection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49" fontId="0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169" fontId="1" fillId="0" borderId="11" xfId="0" applyNumberFormat="1" applyFont="1" applyFill="1" applyBorder="1" applyAlignment="1">
      <alignment horizontal="center"/>
    </xf>
    <xf numFmtId="0" fontId="14" fillId="0" borderId="16" xfId="33" applyNumberFormat="1" applyFont="1" applyFill="1" applyBorder="1" applyAlignment="1">
      <alignment horizontal="left" vertical="top" wrapText="1" readingOrder="1"/>
      <protection/>
    </xf>
    <xf numFmtId="0" fontId="29" fillId="0" borderId="16" xfId="33" applyNumberFormat="1" applyFont="1" applyFill="1" applyBorder="1" applyAlignment="1">
      <alignment horizontal="left" vertical="top" wrapText="1" readingOrder="1"/>
      <protection/>
    </xf>
    <xf numFmtId="0" fontId="14" fillId="0" borderId="16" xfId="33" applyNumberFormat="1" applyFont="1" applyFill="1" applyBorder="1" applyAlignment="1">
      <alignment horizontal="center" vertical="center" wrapText="1" readingOrder="1"/>
      <protection/>
    </xf>
    <xf numFmtId="0" fontId="14" fillId="34" borderId="19" xfId="33" applyNumberFormat="1" applyFont="1" applyFill="1" applyBorder="1" applyAlignment="1">
      <alignment horizontal="left" wrapText="1"/>
      <protection/>
    </xf>
    <xf numFmtId="0" fontId="14" fillId="34" borderId="20" xfId="33" applyNumberFormat="1" applyFont="1" applyFill="1" applyBorder="1" applyAlignment="1">
      <alignment horizontal="center" wrapText="1"/>
      <protection/>
    </xf>
    <xf numFmtId="49" fontId="1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4" fillId="34" borderId="20" xfId="33" applyNumberFormat="1" applyFont="1" applyFill="1" applyBorder="1" applyAlignment="1">
      <alignment horizontal="left" wrapText="1"/>
      <protection/>
    </xf>
    <xf numFmtId="49" fontId="2" fillId="33" borderId="21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left" wrapText="1"/>
    </xf>
    <xf numFmtId="169" fontId="2" fillId="33" borderId="2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left" wrapText="1"/>
    </xf>
    <xf numFmtId="0" fontId="14" fillId="0" borderId="16" xfId="33" applyNumberFormat="1" applyFont="1" applyFill="1" applyBorder="1" applyAlignment="1">
      <alignment horizontal="left" vertical="top" wrapText="1" readingOrder="1"/>
      <protection/>
    </xf>
    <xf numFmtId="0" fontId="14" fillId="0" borderId="16" xfId="33" applyNumberFormat="1" applyFont="1" applyFill="1" applyBorder="1" applyAlignment="1">
      <alignment horizontal="center" wrapText="1"/>
      <protection/>
    </xf>
    <xf numFmtId="195" fontId="2" fillId="0" borderId="10" xfId="0" applyNumberFormat="1" applyFont="1" applyFill="1" applyBorder="1" applyAlignment="1">
      <alignment horizontal="left" wrapText="1"/>
    </xf>
    <xf numFmtId="0" fontId="28" fillId="0" borderId="16" xfId="33" applyNumberFormat="1" applyFont="1" applyFill="1" applyBorder="1" applyAlignment="1">
      <alignment horizontal="center" wrapText="1"/>
      <protection/>
    </xf>
    <xf numFmtId="0" fontId="14" fillId="34" borderId="10" xfId="33" applyNumberFormat="1" applyFont="1" applyFill="1" applyBorder="1" applyAlignment="1">
      <alignment horizontal="center" wrapText="1"/>
      <protection/>
    </xf>
    <xf numFmtId="0" fontId="2" fillId="0" borderId="15" xfId="0" applyFont="1" applyFill="1" applyBorder="1" applyAlignment="1">
      <alignment horizontal="left" wrapText="1"/>
    </xf>
    <xf numFmtId="0" fontId="14" fillId="0" borderId="10" xfId="33" applyNumberFormat="1" applyFont="1" applyFill="1" applyBorder="1" applyAlignment="1">
      <alignment horizontal="center" wrapText="1"/>
      <protection/>
    </xf>
    <xf numFmtId="0" fontId="28" fillId="0" borderId="10" xfId="33" applyNumberFormat="1" applyFont="1" applyFill="1" applyBorder="1" applyAlignment="1">
      <alignment horizontal="center" wrapText="1"/>
      <protection/>
    </xf>
    <xf numFmtId="49" fontId="2" fillId="0" borderId="1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169" fontId="2" fillId="0" borderId="15" xfId="0" applyNumberFormat="1" applyFont="1" applyFill="1" applyBorder="1" applyAlignment="1">
      <alignment horizontal="center"/>
    </xf>
    <xf numFmtId="169" fontId="1" fillId="0" borderId="15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169" fontId="3" fillId="0" borderId="15" xfId="0" applyNumberFormat="1" applyFont="1" applyFill="1" applyBorder="1" applyAlignment="1">
      <alignment horizontal="center"/>
    </xf>
    <xf numFmtId="0" fontId="20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20" fillId="33" borderId="0" xfId="0" applyFont="1" applyFill="1" applyAlignment="1">
      <alignment/>
    </xf>
    <xf numFmtId="0" fontId="30" fillId="33" borderId="0" xfId="0" applyFont="1" applyFill="1" applyBorder="1" applyAlignment="1">
      <alignment vertical="center"/>
    </xf>
    <xf numFmtId="0" fontId="30" fillId="33" borderId="0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center" wrapText="1"/>
    </xf>
    <xf numFmtId="16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/>
    </xf>
    <xf numFmtId="169" fontId="22" fillId="0" borderId="10" xfId="0" applyNumberFormat="1" applyFont="1" applyFill="1" applyBorder="1" applyAlignment="1">
      <alignment horizontal="center"/>
    </xf>
    <xf numFmtId="49" fontId="23" fillId="33" borderId="10" xfId="0" applyNumberFormat="1" applyFont="1" applyFill="1" applyBorder="1" applyAlignment="1">
      <alignment horizontal="center"/>
    </xf>
    <xf numFmtId="169" fontId="22" fillId="33" borderId="10" xfId="0" applyNumberFormat="1" applyFont="1" applyFill="1" applyBorder="1" applyAlignment="1">
      <alignment horizontal="center"/>
    </xf>
    <xf numFmtId="49" fontId="20" fillId="33" borderId="0" xfId="0" applyNumberFormat="1" applyFont="1" applyFill="1" applyAlignment="1">
      <alignment/>
    </xf>
    <xf numFmtId="0" fontId="21" fillId="33" borderId="0" xfId="0" applyFont="1" applyFill="1" applyBorder="1" applyAlignment="1">
      <alignment vertical="center" wrapText="1"/>
    </xf>
    <xf numFmtId="169" fontId="20" fillId="33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31" fillId="33" borderId="0" xfId="0" applyFont="1" applyFill="1" applyAlignment="1">
      <alignment/>
    </xf>
    <xf numFmtId="49" fontId="1" fillId="33" borderId="21" xfId="0" applyNumberFormat="1" applyFont="1" applyFill="1" applyBorder="1" applyAlignment="1">
      <alignment horizontal="center"/>
    </xf>
    <xf numFmtId="0" fontId="28" fillId="34" borderId="17" xfId="33" applyNumberFormat="1" applyFont="1" applyFill="1" applyBorder="1" applyAlignment="1">
      <alignment horizontal="center" wrapText="1"/>
      <protection/>
    </xf>
    <xf numFmtId="49" fontId="1" fillId="0" borderId="15" xfId="0" applyNumberFormat="1" applyFont="1" applyFill="1" applyBorder="1" applyAlignment="1">
      <alignment horizontal="left" wrapText="1"/>
    </xf>
    <xf numFmtId="0" fontId="2" fillId="0" borderId="22" xfId="0" applyFont="1" applyFill="1" applyBorder="1" applyAlignment="1" applyProtection="1">
      <alignment wrapText="1"/>
      <protection/>
    </xf>
    <xf numFmtId="49" fontId="2" fillId="0" borderId="23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center"/>
    </xf>
    <xf numFmtId="0" fontId="66" fillId="0" borderId="24" xfId="33" applyNumberFormat="1" applyFont="1" applyFill="1" applyBorder="1" applyAlignment="1">
      <alignment horizontal="left" vertical="top" wrapText="1" readingOrder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" fillId="0" borderId="0" xfId="0" applyFont="1" applyAlignment="1">
      <alignment/>
    </xf>
    <xf numFmtId="169" fontId="1" fillId="35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 wrapText="1"/>
    </xf>
    <xf numFmtId="49" fontId="1" fillId="35" borderId="11" xfId="0" applyNumberFormat="1" applyFont="1" applyFill="1" applyBorder="1" applyAlignment="1">
      <alignment horizontal="center"/>
    </xf>
    <xf numFmtId="49" fontId="1" fillId="35" borderId="15" xfId="0" applyNumberFormat="1" applyFont="1" applyFill="1" applyBorder="1" applyAlignment="1">
      <alignment horizontal="center"/>
    </xf>
    <xf numFmtId="0" fontId="28" fillId="35" borderId="10" xfId="33" applyNumberFormat="1" applyFont="1" applyFill="1" applyBorder="1" applyAlignment="1">
      <alignment horizontal="center" wrapText="1"/>
      <protection/>
    </xf>
    <xf numFmtId="169" fontId="1" fillId="35" borderId="15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169" fontId="1" fillId="35" borderId="11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/>
    </xf>
    <xf numFmtId="169" fontId="2" fillId="35" borderId="11" xfId="0" applyNumberFormat="1" applyFont="1" applyFill="1" applyBorder="1" applyAlignment="1">
      <alignment horizontal="center"/>
    </xf>
    <xf numFmtId="49" fontId="3" fillId="35" borderId="11" xfId="0" applyNumberFormat="1" applyFont="1" applyFill="1" applyBorder="1" applyAlignment="1">
      <alignment horizontal="center"/>
    </xf>
    <xf numFmtId="49" fontId="2" fillId="35" borderId="11" xfId="0" applyNumberFormat="1" applyFont="1" applyFill="1" applyBorder="1" applyAlignment="1">
      <alignment horizontal="center"/>
    </xf>
    <xf numFmtId="49" fontId="2" fillId="35" borderId="10" xfId="0" applyNumberFormat="1" applyFont="1" applyFill="1" applyBorder="1" applyAlignment="1">
      <alignment horizontal="center"/>
    </xf>
    <xf numFmtId="0" fontId="1" fillId="35" borderId="10" xfId="0" applyNumberFormat="1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 vertical="center" wrapText="1"/>
    </xf>
    <xf numFmtId="169" fontId="21" fillId="35" borderId="10" xfId="0" applyNumberFormat="1" applyFont="1" applyFill="1" applyBorder="1" applyAlignment="1">
      <alignment horizontal="center"/>
    </xf>
    <xf numFmtId="169" fontId="20" fillId="35" borderId="10" xfId="0" applyNumberFormat="1" applyFont="1" applyFill="1" applyBorder="1" applyAlignment="1">
      <alignment horizontal="center"/>
    </xf>
    <xf numFmtId="169" fontId="2" fillId="35" borderId="10" xfId="0" applyNumberFormat="1" applyFont="1" applyFill="1" applyBorder="1" applyAlignment="1">
      <alignment horizontal="center"/>
    </xf>
    <xf numFmtId="49" fontId="2" fillId="35" borderId="15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169" fontId="20" fillId="35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69" fontId="3" fillId="0" borderId="11" xfId="0" applyNumberFormat="1" applyFont="1" applyFill="1" applyBorder="1" applyAlignment="1">
      <alignment horizontal="center"/>
    </xf>
    <xf numFmtId="190" fontId="2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2" fillId="0" borderId="10" xfId="33" applyNumberFormat="1" applyFont="1" applyFill="1" applyBorder="1" applyAlignment="1">
      <alignment horizontal="center" wrapText="1"/>
      <protection/>
    </xf>
    <xf numFmtId="49" fontId="11" fillId="0" borderId="10" xfId="0" applyNumberFormat="1" applyFont="1" applyFill="1" applyBorder="1" applyAlignment="1">
      <alignment horizontal="center"/>
    </xf>
    <xf numFmtId="0" fontId="2" fillId="0" borderId="16" xfId="33" applyNumberFormat="1" applyFont="1" applyFill="1" applyBorder="1" applyAlignment="1">
      <alignment horizontal="center" wrapText="1"/>
      <protection/>
    </xf>
    <xf numFmtId="0" fontId="1" fillId="0" borderId="16" xfId="33" applyNumberFormat="1" applyFont="1" applyFill="1" applyBorder="1" applyAlignment="1">
      <alignment horizontal="center" wrapText="1"/>
      <protection/>
    </xf>
    <xf numFmtId="49" fontId="3" fillId="0" borderId="10" xfId="0" applyNumberFormat="1" applyFont="1" applyFill="1" applyBorder="1" applyAlignment="1">
      <alignment horizontal="center" wrapText="1"/>
    </xf>
    <xf numFmtId="168" fontId="2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68" fontId="2" fillId="0" borderId="15" xfId="0" applyNumberFormat="1" applyFont="1" applyFill="1" applyBorder="1" applyAlignment="1">
      <alignment horizontal="center"/>
    </xf>
    <xf numFmtId="168" fontId="1" fillId="0" borderId="15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49" fontId="24" fillId="0" borderId="0" xfId="0" applyNumberFormat="1" applyFont="1" applyFill="1" applyAlignment="1">
      <alignment horizontal="left"/>
    </xf>
    <xf numFmtId="49" fontId="1" fillId="33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49" fontId="1" fillId="33" borderId="0" xfId="0" applyNumberFormat="1" applyFont="1" applyFill="1" applyAlignment="1">
      <alignment horizontal="right" wrapText="1"/>
    </xf>
    <xf numFmtId="49" fontId="1" fillId="33" borderId="0" xfId="0" applyNumberFormat="1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49" fontId="2" fillId="33" borderId="15" xfId="0" applyNumberFormat="1" applyFont="1" applyFill="1" applyBorder="1" applyAlignment="1">
      <alignment horizontal="center" wrapText="1"/>
    </xf>
    <xf numFmtId="49" fontId="2" fillId="33" borderId="11" xfId="0" applyNumberFormat="1" applyFont="1" applyFill="1" applyBorder="1" applyAlignment="1">
      <alignment horizontal="center" wrapText="1"/>
    </xf>
    <xf numFmtId="169" fontId="2" fillId="33" borderId="15" xfId="0" applyNumberFormat="1" applyFont="1" applyFill="1" applyBorder="1" applyAlignment="1">
      <alignment horizontal="center"/>
    </xf>
    <xf numFmtId="169" fontId="2" fillId="35" borderId="11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41" fontId="2" fillId="33" borderId="15" xfId="0" applyNumberFormat="1" applyFont="1" applyFill="1" applyBorder="1" applyAlignment="1">
      <alignment horizontal="center"/>
    </xf>
    <xf numFmtId="41" fontId="2" fillId="33" borderId="11" xfId="0" applyNumberFormat="1" applyFont="1" applyFill="1" applyBorder="1" applyAlignment="1">
      <alignment horizontal="center"/>
    </xf>
    <xf numFmtId="0" fontId="14" fillId="33" borderId="0" xfId="0" applyFont="1" applyFill="1" applyBorder="1" applyAlignment="1" applyProtection="1">
      <alignment horizontal="center" vertical="top" wrapText="1"/>
      <protection/>
    </xf>
    <xf numFmtId="0" fontId="21" fillId="35" borderId="15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49" fontId="21" fillId="33" borderId="15" xfId="0" applyNumberFormat="1" applyFont="1" applyFill="1" applyBorder="1" applyAlignment="1">
      <alignment horizontal="center" vertical="center"/>
    </xf>
    <xf numFmtId="49" fontId="21" fillId="33" borderId="21" xfId="0" applyNumberFormat="1" applyFont="1" applyFill="1" applyBorder="1" applyAlignment="1">
      <alignment horizontal="center" vertical="center"/>
    </xf>
    <xf numFmtId="49" fontId="21" fillId="33" borderId="11" xfId="0" applyNumberFormat="1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 vertical="center"/>
    </xf>
    <xf numFmtId="49" fontId="22" fillId="33" borderId="10" xfId="0" applyNumberFormat="1" applyFont="1" applyFill="1" applyBorder="1" applyAlignment="1">
      <alignment horizontal="center" vertical="center"/>
    </xf>
    <xf numFmtId="49" fontId="23" fillId="33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/>
    </xf>
    <xf numFmtId="49" fontId="23" fillId="33" borderId="10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/>
    </xf>
    <xf numFmtId="49" fontId="23" fillId="33" borderId="10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0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/>
    </xf>
    <xf numFmtId="49" fontId="21" fillId="33" borderId="10" xfId="0" applyNumberFormat="1" applyFont="1" applyFill="1" applyBorder="1" applyAlignment="1">
      <alignment horizontal="center" wrapText="1"/>
    </xf>
    <xf numFmtId="169" fontId="21" fillId="0" borderId="10" xfId="0" applyNumberFormat="1" applyFont="1" applyFill="1" applyBorder="1" applyAlignment="1">
      <alignment horizontal="center" wrapText="1"/>
    </xf>
    <xf numFmtId="49" fontId="2" fillId="35" borderId="15" xfId="0" applyNumberFormat="1" applyFont="1" applyFill="1" applyBorder="1" applyAlignment="1">
      <alignment horizontal="center"/>
    </xf>
    <xf numFmtId="49" fontId="2" fillId="35" borderId="11" xfId="0" applyNumberFormat="1" applyFont="1" applyFill="1" applyBorder="1" applyAlignment="1">
      <alignment horizontal="center"/>
    </xf>
    <xf numFmtId="0" fontId="21" fillId="33" borderId="21" xfId="0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/>
    </xf>
    <xf numFmtId="0" fontId="20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right"/>
    </xf>
    <xf numFmtId="169" fontId="21" fillId="33" borderId="15" xfId="0" applyNumberFormat="1" applyFont="1" applyFill="1" applyBorder="1" applyAlignment="1">
      <alignment horizontal="center"/>
    </xf>
    <xf numFmtId="169" fontId="21" fillId="33" borderId="11" xfId="0" applyNumberFormat="1" applyFont="1" applyFill="1" applyBorder="1" applyAlignment="1">
      <alignment horizontal="center"/>
    </xf>
    <xf numFmtId="169" fontId="20" fillId="35" borderId="1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tabSelected="1" zoomScale="75" zoomScaleNormal="75" zoomScalePageLayoutView="0" workbookViewId="0" topLeftCell="A1">
      <selection activeCell="G8" sqref="G8"/>
    </sheetView>
  </sheetViews>
  <sheetFormatPr defaultColWidth="9.00390625" defaultRowHeight="12.75"/>
  <cols>
    <col min="1" max="1" width="68.25390625" style="12" customWidth="1"/>
    <col min="2" max="2" width="8.875" style="13" customWidth="1"/>
    <col min="3" max="3" width="9.00390625" style="13" customWidth="1"/>
    <col min="4" max="4" width="16.875" style="14" customWidth="1"/>
    <col min="5" max="16384" width="9.125" style="12" customWidth="1"/>
  </cols>
  <sheetData>
    <row r="1" spans="1:4" ht="12.75">
      <c r="A1" s="266"/>
      <c r="B1" s="266"/>
      <c r="C1" s="266"/>
      <c r="D1" s="266"/>
    </row>
    <row r="2" spans="2:4" ht="12.75">
      <c r="B2" s="267" t="s">
        <v>173</v>
      </c>
      <c r="C2" s="267"/>
      <c r="D2" s="267"/>
    </row>
    <row r="3" spans="2:4" ht="12.75">
      <c r="B3" s="267" t="s">
        <v>123</v>
      </c>
      <c r="C3" s="267"/>
      <c r="D3" s="267"/>
    </row>
    <row r="4" spans="2:4" ht="15.75">
      <c r="B4" s="268" t="s">
        <v>458</v>
      </c>
      <c r="C4" s="268"/>
      <c r="D4" s="268"/>
    </row>
    <row r="6" spans="1:4" ht="15.75">
      <c r="A6" s="271" t="s">
        <v>294</v>
      </c>
      <c r="B6" s="271"/>
      <c r="C6" s="271"/>
      <c r="D6" s="271"/>
    </row>
    <row r="7" spans="1:4" ht="15.75">
      <c r="A7" s="271" t="s">
        <v>295</v>
      </c>
      <c r="B7" s="271"/>
      <c r="C7" s="271"/>
      <c r="D7" s="271"/>
    </row>
    <row r="8" spans="1:4" ht="15.75">
      <c r="A8" s="269" t="s">
        <v>296</v>
      </c>
      <c r="B8" s="269"/>
      <c r="C8" s="269"/>
      <c r="D8" s="269"/>
    </row>
    <row r="9" spans="1:4" ht="16.5" thickBot="1">
      <c r="A9" s="270" t="s">
        <v>125</v>
      </c>
      <c r="B9" s="270"/>
      <c r="C9" s="270"/>
      <c r="D9" s="270"/>
    </row>
    <row r="10" spans="1:4" ht="16.5" thickBot="1">
      <c r="A10" s="17" t="s">
        <v>124</v>
      </c>
      <c r="B10" s="18" t="s">
        <v>204</v>
      </c>
      <c r="C10" s="19" t="s">
        <v>300</v>
      </c>
      <c r="D10" s="20" t="s">
        <v>111</v>
      </c>
    </row>
    <row r="11" spans="1:4" ht="15.75">
      <c r="A11" s="11" t="s">
        <v>37</v>
      </c>
      <c r="B11" s="8" t="s">
        <v>14</v>
      </c>
      <c r="C11" s="8"/>
      <c r="D11" s="28">
        <f>SUM(D12:D18)</f>
        <v>103692.79999999999</v>
      </c>
    </row>
    <row r="12" spans="1:4" ht="31.5">
      <c r="A12" s="5" t="s">
        <v>54</v>
      </c>
      <c r="B12" s="3" t="s">
        <v>14</v>
      </c>
      <c r="C12" s="3" t="s">
        <v>31</v>
      </c>
      <c r="D12" s="31">
        <f>'Прил 9'!F13</f>
        <v>3005.4</v>
      </c>
    </row>
    <row r="13" spans="1:4" ht="54" customHeight="1">
      <c r="A13" s="6" t="s">
        <v>129</v>
      </c>
      <c r="B13" s="3" t="s">
        <v>14</v>
      </c>
      <c r="C13" s="3" t="s">
        <v>51</v>
      </c>
      <c r="D13" s="31">
        <f>'Прил 9'!F17</f>
        <v>3913.5</v>
      </c>
    </row>
    <row r="14" spans="1:4" ht="46.5" customHeight="1">
      <c r="A14" s="5" t="s">
        <v>38</v>
      </c>
      <c r="B14" s="3" t="s">
        <v>14</v>
      </c>
      <c r="C14" s="3" t="s">
        <v>36</v>
      </c>
      <c r="D14" s="31">
        <f>'Прил 9'!F24</f>
        <v>58629.5</v>
      </c>
    </row>
    <row r="15" spans="1:4" ht="19.5" customHeight="1">
      <c r="A15" s="253" t="s">
        <v>441</v>
      </c>
      <c r="B15" s="119" t="s">
        <v>14</v>
      </c>
      <c r="C15" s="119" t="s">
        <v>74</v>
      </c>
      <c r="D15" s="31">
        <f>'Прил 9'!F39</f>
        <v>2.4</v>
      </c>
    </row>
    <row r="16" spans="1:4" ht="47.25">
      <c r="A16" s="5" t="s">
        <v>49</v>
      </c>
      <c r="B16" s="3" t="s">
        <v>14</v>
      </c>
      <c r="C16" s="3" t="s">
        <v>12</v>
      </c>
      <c r="D16" s="31">
        <f>'Прил 9'!F44</f>
        <v>24439.999999999996</v>
      </c>
    </row>
    <row r="17" spans="1:4" s="15" customFormat="1" ht="15.75">
      <c r="A17" s="5" t="s">
        <v>117</v>
      </c>
      <c r="B17" s="3" t="s">
        <v>14</v>
      </c>
      <c r="C17" s="3" t="s">
        <v>106</v>
      </c>
      <c r="D17" s="31">
        <f>'Прил 9'!F52</f>
        <v>60</v>
      </c>
    </row>
    <row r="18" spans="1:4" s="15" customFormat="1" ht="15.75">
      <c r="A18" s="5" t="s">
        <v>57</v>
      </c>
      <c r="B18" s="3" t="s">
        <v>14</v>
      </c>
      <c r="C18" s="3" t="s">
        <v>105</v>
      </c>
      <c r="D18" s="31">
        <f>'Прил 9'!F56</f>
        <v>13641.999999999998</v>
      </c>
    </row>
    <row r="19" spans="1:4" s="15" customFormat="1" ht="31.5">
      <c r="A19" s="6" t="s">
        <v>154</v>
      </c>
      <c r="B19" s="3" t="s">
        <v>51</v>
      </c>
      <c r="C19" s="3"/>
      <c r="D19" s="29">
        <f>D20+D21</f>
        <v>4697.9</v>
      </c>
    </row>
    <row r="20" spans="1:4" s="15" customFormat="1" ht="33.75" customHeight="1">
      <c r="A20" s="6" t="s">
        <v>150</v>
      </c>
      <c r="B20" s="3" t="s">
        <v>51</v>
      </c>
      <c r="C20" s="3" t="s">
        <v>75</v>
      </c>
      <c r="D20" s="31">
        <f>'Прил 9'!F102</f>
        <v>3494.9</v>
      </c>
    </row>
    <row r="21" spans="1:4" s="15" customFormat="1" ht="31.5">
      <c r="A21" s="9" t="s">
        <v>165</v>
      </c>
      <c r="B21" s="3" t="s">
        <v>51</v>
      </c>
      <c r="C21" s="3" t="s">
        <v>58</v>
      </c>
      <c r="D21" s="31">
        <f>'Прил 9'!F113</f>
        <v>1203</v>
      </c>
    </row>
    <row r="22" spans="1:4" ht="15.75">
      <c r="A22" s="5" t="s">
        <v>65</v>
      </c>
      <c r="B22" s="3" t="s">
        <v>36</v>
      </c>
      <c r="C22" s="3"/>
      <c r="D22" s="29">
        <f>D25+D24+D23</f>
        <v>4454.2</v>
      </c>
    </row>
    <row r="23" spans="1:4" ht="15.75">
      <c r="A23" s="165" t="s">
        <v>360</v>
      </c>
      <c r="B23" s="3" t="s">
        <v>36</v>
      </c>
      <c r="C23" s="3" t="s">
        <v>74</v>
      </c>
      <c r="D23" s="31">
        <f>'Прил 9'!F123</f>
        <v>1207.5</v>
      </c>
    </row>
    <row r="24" spans="1:4" ht="15.75">
      <c r="A24" s="6" t="s">
        <v>217</v>
      </c>
      <c r="B24" s="3" t="s">
        <v>36</v>
      </c>
      <c r="C24" s="3" t="s">
        <v>13</v>
      </c>
      <c r="D24" s="31">
        <f>'Прил 9'!F129</f>
        <v>383.1</v>
      </c>
    </row>
    <row r="25" spans="1:4" s="15" customFormat="1" ht="15.75">
      <c r="A25" s="5" t="s">
        <v>66</v>
      </c>
      <c r="B25" s="3" t="s">
        <v>36</v>
      </c>
      <c r="C25" s="3" t="s">
        <v>67</v>
      </c>
      <c r="D25" s="31">
        <f>'Прил 9'!F133</f>
        <v>2863.6</v>
      </c>
    </row>
    <row r="26" spans="1:4" s="15" customFormat="1" ht="15.75">
      <c r="A26" s="5" t="s">
        <v>73</v>
      </c>
      <c r="B26" s="3" t="s">
        <v>74</v>
      </c>
      <c r="C26" s="3"/>
      <c r="D26" s="29">
        <f>D27</f>
        <v>10000</v>
      </c>
    </row>
    <row r="27" spans="1:4" s="15" customFormat="1" ht="15.75">
      <c r="A27" s="11" t="s">
        <v>180</v>
      </c>
      <c r="B27" s="3" t="s">
        <v>74</v>
      </c>
      <c r="C27" s="3" t="s">
        <v>14</v>
      </c>
      <c r="D27" s="31">
        <f>'Прил 9'!F155</f>
        <v>10000</v>
      </c>
    </row>
    <row r="28" spans="1:4" s="15" customFormat="1" ht="15.75">
      <c r="A28" s="126" t="s">
        <v>282</v>
      </c>
      <c r="B28" s="3" t="s">
        <v>12</v>
      </c>
      <c r="C28" s="3"/>
      <c r="D28" s="29">
        <f>D29</f>
        <v>350</v>
      </c>
    </row>
    <row r="29" spans="1:4" s="15" customFormat="1" ht="15.75">
      <c r="A29" s="5" t="s">
        <v>278</v>
      </c>
      <c r="B29" s="3" t="s">
        <v>12</v>
      </c>
      <c r="C29" s="3" t="s">
        <v>74</v>
      </c>
      <c r="D29" s="31">
        <f>'Прил 9'!F160</f>
        <v>350</v>
      </c>
    </row>
    <row r="30" spans="1:4" ht="15.75">
      <c r="A30" s="5" t="s">
        <v>35</v>
      </c>
      <c r="B30" s="3" t="s">
        <v>30</v>
      </c>
      <c r="C30" s="3"/>
      <c r="D30" s="29">
        <f>SUM(D31:D35)</f>
        <v>632615.4</v>
      </c>
    </row>
    <row r="31" spans="1:4" ht="15.75">
      <c r="A31" s="5" t="s">
        <v>39</v>
      </c>
      <c r="B31" s="3" t="s">
        <v>30</v>
      </c>
      <c r="C31" s="3" t="s">
        <v>14</v>
      </c>
      <c r="D31" s="31">
        <f>'Прил 9'!F165</f>
        <v>176702.4</v>
      </c>
    </row>
    <row r="32" spans="1:4" s="15" customFormat="1" ht="15.75">
      <c r="A32" s="5" t="s">
        <v>34</v>
      </c>
      <c r="B32" s="3" t="s">
        <v>30</v>
      </c>
      <c r="C32" s="3" t="s">
        <v>31</v>
      </c>
      <c r="D32" s="31">
        <f>'Прил 9'!F209</f>
        <v>358488.4999999999</v>
      </c>
    </row>
    <row r="33" spans="1:4" s="15" customFormat="1" ht="33" customHeight="1">
      <c r="A33" s="5" t="s">
        <v>156</v>
      </c>
      <c r="B33" s="3" t="s">
        <v>30</v>
      </c>
      <c r="C33" s="3" t="s">
        <v>74</v>
      </c>
      <c r="D33" s="31">
        <f>'Прил 9'!F271</f>
        <v>518.9</v>
      </c>
    </row>
    <row r="34" spans="1:4" s="15" customFormat="1" ht="15.75">
      <c r="A34" s="5" t="s">
        <v>46</v>
      </c>
      <c r="B34" s="3" t="s">
        <v>30</v>
      </c>
      <c r="C34" s="3" t="s">
        <v>30</v>
      </c>
      <c r="D34" s="31">
        <f>'Прил 9'!F277</f>
        <v>30092.799999999996</v>
      </c>
    </row>
    <row r="35" spans="1:4" s="15" customFormat="1" ht="15.75">
      <c r="A35" s="5" t="s">
        <v>92</v>
      </c>
      <c r="B35" s="3" t="s">
        <v>30</v>
      </c>
      <c r="C35" s="3" t="s">
        <v>75</v>
      </c>
      <c r="D35" s="31">
        <f>'Прил 9'!F317</f>
        <v>66812.8</v>
      </c>
    </row>
    <row r="36" spans="1:4" ht="15.75">
      <c r="A36" s="16" t="s">
        <v>171</v>
      </c>
      <c r="B36" s="3" t="s">
        <v>13</v>
      </c>
      <c r="C36" s="3"/>
      <c r="D36" s="29">
        <f>D37+D38</f>
        <v>126661.4</v>
      </c>
    </row>
    <row r="37" spans="1:4" s="15" customFormat="1" ht="15.75">
      <c r="A37" s="5" t="s">
        <v>7</v>
      </c>
      <c r="B37" s="3" t="s">
        <v>13</v>
      </c>
      <c r="C37" s="3" t="s">
        <v>14</v>
      </c>
      <c r="D37" s="31">
        <f>'Прил 9'!F347</f>
        <v>91761.5</v>
      </c>
    </row>
    <row r="38" spans="1:4" s="15" customFormat="1" ht="15.75">
      <c r="A38" s="5" t="s">
        <v>132</v>
      </c>
      <c r="B38" s="3" t="s">
        <v>13</v>
      </c>
      <c r="C38" s="3" t="s">
        <v>36</v>
      </c>
      <c r="D38" s="31">
        <f>'Прил 9'!F399</f>
        <v>34899.9</v>
      </c>
    </row>
    <row r="39" spans="1:4" ht="15.75">
      <c r="A39" s="5" t="s">
        <v>76</v>
      </c>
      <c r="B39" s="3" t="s">
        <v>77</v>
      </c>
      <c r="C39" s="3"/>
      <c r="D39" s="29">
        <f>SUM(D40:D43)</f>
        <v>36296.5</v>
      </c>
    </row>
    <row r="40" spans="1:4" s="15" customFormat="1" ht="15.75">
      <c r="A40" s="5" t="s">
        <v>78</v>
      </c>
      <c r="B40" s="3">
        <v>10</v>
      </c>
      <c r="C40" s="3" t="s">
        <v>14</v>
      </c>
      <c r="D40" s="31">
        <f>'Прил 9'!F411</f>
        <v>2085.9</v>
      </c>
    </row>
    <row r="41" spans="1:4" s="15" customFormat="1" ht="15.75">
      <c r="A41" s="5" t="s">
        <v>83</v>
      </c>
      <c r="B41" s="3">
        <v>10</v>
      </c>
      <c r="C41" s="3" t="s">
        <v>51</v>
      </c>
      <c r="D41" s="31">
        <f>'Прил 9'!F415</f>
        <v>31160.699999999997</v>
      </c>
    </row>
    <row r="42" spans="1:4" s="15" customFormat="1" ht="15.75">
      <c r="A42" s="163" t="s">
        <v>309</v>
      </c>
      <c r="B42" s="3" t="s">
        <v>77</v>
      </c>
      <c r="C42" s="3" t="s">
        <v>36</v>
      </c>
      <c r="D42" s="31">
        <f>'Прил 9'!F446</f>
        <v>983.4</v>
      </c>
    </row>
    <row r="43" spans="1:4" s="15" customFormat="1" ht="15.75">
      <c r="A43" s="5" t="s">
        <v>127</v>
      </c>
      <c r="B43" s="3">
        <v>10</v>
      </c>
      <c r="C43" s="3" t="s">
        <v>12</v>
      </c>
      <c r="D43" s="31">
        <f>'Прил 9'!F452</f>
        <v>2066.5</v>
      </c>
    </row>
    <row r="44" spans="1:4" s="15" customFormat="1" ht="15.75">
      <c r="A44" s="5" t="s">
        <v>133</v>
      </c>
      <c r="B44" s="3" t="s">
        <v>106</v>
      </c>
      <c r="C44" s="3"/>
      <c r="D44" s="29">
        <f>D45</f>
        <v>2704.8</v>
      </c>
    </row>
    <row r="45" spans="1:4" s="15" customFormat="1" ht="15.75">
      <c r="A45" s="5" t="s">
        <v>128</v>
      </c>
      <c r="B45" s="3" t="s">
        <v>106</v>
      </c>
      <c r="C45" s="3" t="s">
        <v>31</v>
      </c>
      <c r="D45" s="31">
        <f>'Прил 9'!F463</f>
        <v>2704.8</v>
      </c>
    </row>
    <row r="46" spans="1:4" s="15" customFormat="1" ht="15.75">
      <c r="A46" s="10" t="s">
        <v>229</v>
      </c>
      <c r="B46" s="3" t="s">
        <v>67</v>
      </c>
      <c r="C46" s="3"/>
      <c r="D46" s="29">
        <f>D47</f>
        <v>5683.9</v>
      </c>
    </row>
    <row r="47" spans="1:4" s="15" customFormat="1" ht="15.75">
      <c r="A47" s="33" t="s">
        <v>226</v>
      </c>
      <c r="B47" s="3" t="s">
        <v>67</v>
      </c>
      <c r="C47" s="3" t="s">
        <v>31</v>
      </c>
      <c r="D47" s="31">
        <f>'Прил 9'!F468</f>
        <v>5683.9</v>
      </c>
    </row>
    <row r="48" spans="1:4" s="15" customFormat="1" ht="53.25" customHeight="1">
      <c r="A48" s="6" t="s">
        <v>149</v>
      </c>
      <c r="B48" s="3" t="s">
        <v>58</v>
      </c>
      <c r="C48" s="3"/>
      <c r="D48" s="29">
        <f>D49</f>
        <v>39608.8</v>
      </c>
    </row>
    <row r="49" spans="1:4" s="15" customFormat="1" ht="47.25">
      <c r="A49" s="11" t="s">
        <v>122</v>
      </c>
      <c r="B49" s="3" t="s">
        <v>58</v>
      </c>
      <c r="C49" s="3" t="s">
        <v>14</v>
      </c>
      <c r="D49" s="31">
        <f>'Прил 9'!F473</f>
        <v>39608.8</v>
      </c>
    </row>
    <row r="50" spans="1:4" ht="18.75">
      <c r="A50" s="4" t="s">
        <v>130</v>
      </c>
      <c r="B50" s="7"/>
      <c r="C50" s="7"/>
      <c r="D50" s="30">
        <f>D11+D19+D22+D26+D30+D36+D39+D44+D48+D46+D28</f>
        <v>966765.7000000002</v>
      </c>
    </row>
  </sheetData>
  <sheetProtection/>
  <mergeCells count="8">
    <mergeCell ref="A1:D1"/>
    <mergeCell ref="B2:D2"/>
    <mergeCell ref="B3:D3"/>
    <mergeCell ref="B4:D4"/>
    <mergeCell ref="A8:D8"/>
    <mergeCell ref="A9:D9"/>
    <mergeCell ref="A6:D6"/>
    <mergeCell ref="A7:D7"/>
  </mergeCells>
  <printOptions/>
  <pageMargins left="0.99" right="0.31" top="0.49" bottom="0.39" header="0.38" footer="0.28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7"/>
  <sheetViews>
    <sheetView zoomScale="90" zoomScaleNormal="90" zoomScalePageLayoutView="0" workbookViewId="0" topLeftCell="A1">
      <selection activeCell="F7" sqref="F7"/>
    </sheetView>
  </sheetViews>
  <sheetFormatPr defaultColWidth="9.00390625" defaultRowHeight="12.75"/>
  <cols>
    <col min="1" max="1" width="102.00390625" style="127" customWidth="1"/>
    <col min="2" max="2" width="8.00390625" style="55" customWidth="1"/>
    <col min="3" max="3" width="8.25390625" style="55" customWidth="1"/>
    <col min="4" max="4" width="12.25390625" style="55" customWidth="1"/>
    <col min="5" max="5" width="6.125" style="38" customWidth="1"/>
    <col min="6" max="6" width="16.875" style="46" customWidth="1"/>
    <col min="7" max="7" width="9.125" style="2" customWidth="1"/>
    <col min="8" max="16384" width="9.125" style="2" customWidth="1"/>
  </cols>
  <sheetData>
    <row r="1" spans="3:6" ht="15.75">
      <c r="C1" s="272" t="s">
        <v>312</v>
      </c>
      <c r="D1" s="272"/>
      <c r="E1" s="272"/>
      <c r="F1" s="272"/>
    </row>
    <row r="2" spans="3:6" ht="15.75">
      <c r="C2" s="272" t="s">
        <v>123</v>
      </c>
      <c r="D2" s="272"/>
      <c r="E2" s="272"/>
      <c r="F2" s="272"/>
    </row>
    <row r="3" spans="3:6" ht="15.75">
      <c r="C3" s="273" t="s">
        <v>459</v>
      </c>
      <c r="D3" s="273"/>
      <c r="E3" s="273"/>
      <c r="F3" s="273"/>
    </row>
    <row r="4" spans="1:6" ht="15.75">
      <c r="A4" s="128"/>
      <c r="B4" s="37"/>
      <c r="C4" s="37"/>
      <c r="D4" s="37"/>
      <c r="E4" s="37"/>
      <c r="F4" s="44"/>
    </row>
    <row r="5" spans="1:6" ht="15.75">
      <c r="A5" s="274" t="s">
        <v>294</v>
      </c>
      <c r="B5" s="274"/>
      <c r="C5" s="274"/>
      <c r="D5" s="274"/>
      <c r="E5" s="274"/>
      <c r="F5" s="45"/>
    </row>
    <row r="6" spans="1:6" ht="15.75">
      <c r="A6" s="274" t="s">
        <v>424</v>
      </c>
      <c r="B6" s="274"/>
      <c r="C6" s="274"/>
      <c r="D6" s="274"/>
      <c r="E6" s="274"/>
      <c r="F6" s="45"/>
    </row>
    <row r="7" spans="1:6" ht="15.75">
      <c r="A7" s="274" t="s">
        <v>297</v>
      </c>
      <c r="B7" s="274"/>
      <c r="C7" s="274"/>
      <c r="D7" s="274"/>
      <c r="E7" s="274"/>
      <c r="F7" s="45"/>
    </row>
    <row r="8" spans="1:6" ht="18.75">
      <c r="A8" s="129"/>
      <c r="B8" s="103"/>
      <c r="C8" s="103"/>
      <c r="D8" s="103"/>
      <c r="E8" s="103"/>
      <c r="F8" s="45" t="s">
        <v>125</v>
      </c>
    </row>
    <row r="9" spans="1:6" ht="12.75">
      <c r="A9" s="279" t="s">
        <v>124</v>
      </c>
      <c r="B9" s="275" t="s">
        <v>204</v>
      </c>
      <c r="C9" s="275" t="s">
        <v>300</v>
      </c>
      <c r="D9" s="275" t="s">
        <v>298</v>
      </c>
      <c r="E9" s="275" t="s">
        <v>299</v>
      </c>
      <c r="F9" s="277" t="s">
        <v>111</v>
      </c>
    </row>
    <row r="10" spans="1:6" ht="12.75">
      <c r="A10" s="280"/>
      <c r="B10" s="276"/>
      <c r="C10" s="276"/>
      <c r="D10" s="276"/>
      <c r="E10" s="276"/>
      <c r="F10" s="278"/>
    </row>
    <row r="11" spans="1:6" ht="20.25">
      <c r="A11" s="57" t="s">
        <v>121</v>
      </c>
      <c r="B11" s="50"/>
      <c r="C11" s="50"/>
      <c r="D11" s="50"/>
      <c r="E11" s="50"/>
      <c r="F11" s="41">
        <f>F12+F101+F122+F154+F159+F164+F346+F410+F462+F467+F472</f>
        <v>966765.7000000002</v>
      </c>
    </row>
    <row r="12" spans="1:6" ht="18.75">
      <c r="A12" s="61" t="s">
        <v>37</v>
      </c>
      <c r="B12" s="62" t="s">
        <v>14</v>
      </c>
      <c r="C12" s="50"/>
      <c r="D12" s="50"/>
      <c r="E12" s="50"/>
      <c r="F12" s="41">
        <f>F13+F17+F24+F44+F52+F56+F39</f>
        <v>103692.79999999999</v>
      </c>
    </row>
    <row r="13" spans="1:6" ht="37.5">
      <c r="A13" s="66" t="s">
        <v>54</v>
      </c>
      <c r="B13" s="67" t="s">
        <v>14</v>
      </c>
      <c r="C13" s="67" t="s">
        <v>31</v>
      </c>
      <c r="D13" s="79"/>
      <c r="E13" s="79"/>
      <c r="F13" s="35">
        <f>F14</f>
        <v>3005.4</v>
      </c>
    </row>
    <row r="14" spans="1:6" ht="31.5">
      <c r="A14" s="10" t="s">
        <v>18</v>
      </c>
      <c r="B14" s="49" t="s">
        <v>14</v>
      </c>
      <c r="C14" s="49" t="s">
        <v>31</v>
      </c>
      <c r="D14" s="49" t="s">
        <v>19</v>
      </c>
      <c r="E14" s="49"/>
      <c r="F14" s="36">
        <f>F15</f>
        <v>3005.4</v>
      </c>
    </row>
    <row r="15" spans="1:6" ht="15.75">
      <c r="A15" s="10" t="s">
        <v>55</v>
      </c>
      <c r="B15" s="49" t="s">
        <v>14</v>
      </c>
      <c r="C15" s="49" t="s">
        <v>31</v>
      </c>
      <c r="D15" s="49" t="s">
        <v>56</v>
      </c>
      <c r="E15" s="49"/>
      <c r="F15" s="36">
        <f>F16</f>
        <v>3005.4</v>
      </c>
    </row>
    <row r="16" spans="1:6" ht="47.25">
      <c r="A16" s="51" t="s">
        <v>182</v>
      </c>
      <c r="B16" s="48" t="s">
        <v>14</v>
      </c>
      <c r="C16" s="48" t="s">
        <v>31</v>
      </c>
      <c r="D16" s="48" t="s">
        <v>56</v>
      </c>
      <c r="E16" s="48" t="s">
        <v>183</v>
      </c>
      <c r="F16" s="40">
        <f>'Прил 11'!G296</f>
        <v>3005.4</v>
      </c>
    </row>
    <row r="17" spans="1:6" ht="56.25">
      <c r="A17" s="66" t="s">
        <v>50</v>
      </c>
      <c r="B17" s="67" t="s">
        <v>14</v>
      </c>
      <c r="C17" s="67" t="s">
        <v>51</v>
      </c>
      <c r="D17" s="67"/>
      <c r="E17" s="67"/>
      <c r="F17" s="39">
        <f>F18</f>
        <v>3913.5</v>
      </c>
    </row>
    <row r="18" spans="1:6" ht="31.5">
      <c r="A18" s="10" t="s">
        <v>18</v>
      </c>
      <c r="B18" s="49" t="s">
        <v>14</v>
      </c>
      <c r="C18" s="49" t="s">
        <v>51</v>
      </c>
      <c r="D18" s="49" t="s">
        <v>19</v>
      </c>
      <c r="E18" s="49"/>
      <c r="F18" s="36">
        <f>F19+F22</f>
        <v>3913.5</v>
      </c>
    </row>
    <row r="19" spans="1:6" ht="15.75">
      <c r="A19" s="10" t="s">
        <v>10</v>
      </c>
      <c r="B19" s="49" t="s">
        <v>14</v>
      </c>
      <c r="C19" s="49" t="s">
        <v>51</v>
      </c>
      <c r="D19" s="49" t="s">
        <v>21</v>
      </c>
      <c r="E19" s="49"/>
      <c r="F19" s="36">
        <f>F20+F21</f>
        <v>2341.7999999999997</v>
      </c>
    </row>
    <row r="20" spans="1:6" ht="47.25">
      <c r="A20" s="51" t="s">
        <v>182</v>
      </c>
      <c r="B20" s="48" t="s">
        <v>14</v>
      </c>
      <c r="C20" s="48" t="s">
        <v>51</v>
      </c>
      <c r="D20" s="48" t="s">
        <v>21</v>
      </c>
      <c r="E20" s="48" t="s">
        <v>183</v>
      </c>
      <c r="F20" s="40">
        <f>'Прил 11'!G556</f>
        <v>2164.6</v>
      </c>
    </row>
    <row r="21" spans="1:6" ht="15.75">
      <c r="A21" s="47" t="s">
        <v>184</v>
      </c>
      <c r="B21" s="48" t="s">
        <v>14</v>
      </c>
      <c r="C21" s="48" t="s">
        <v>51</v>
      </c>
      <c r="D21" s="48" t="s">
        <v>21</v>
      </c>
      <c r="E21" s="48" t="s">
        <v>185</v>
      </c>
      <c r="F21" s="40">
        <f>'Прил 11'!G557</f>
        <v>177.2</v>
      </c>
    </row>
    <row r="22" spans="1:6" ht="15.75">
      <c r="A22" s="9" t="s">
        <v>52</v>
      </c>
      <c r="B22" s="49" t="s">
        <v>14</v>
      </c>
      <c r="C22" s="49" t="s">
        <v>51</v>
      </c>
      <c r="D22" s="49" t="s">
        <v>53</v>
      </c>
      <c r="E22" s="49"/>
      <c r="F22" s="36">
        <f>F23</f>
        <v>1571.7</v>
      </c>
    </row>
    <row r="23" spans="1:6" ht="47.25">
      <c r="A23" s="51" t="s">
        <v>182</v>
      </c>
      <c r="B23" s="48" t="s">
        <v>14</v>
      </c>
      <c r="C23" s="48" t="s">
        <v>51</v>
      </c>
      <c r="D23" s="48" t="s">
        <v>53</v>
      </c>
      <c r="E23" s="48" t="s">
        <v>183</v>
      </c>
      <c r="F23" s="40">
        <f>'Прил 11'!G559</f>
        <v>1571.7</v>
      </c>
    </row>
    <row r="24" spans="1:6" ht="56.25">
      <c r="A24" s="61" t="s">
        <v>38</v>
      </c>
      <c r="B24" s="62" t="s">
        <v>14</v>
      </c>
      <c r="C24" s="62" t="s">
        <v>36</v>
      </c>
      <c r="D24" s="62"/>
      <c r="E24" s="62"/>
      <c r="F24" s="41">
        <f>F25+F34</f>
        <v>58629.5</v>
      </c>
    </row>
    <row r="25" spans="1:6" ht="31.5">
      <c r="A25" s="10" t="s">
        <v>18</v>
      </c>
      <c r="B25" s="49" t="s">
        <v>14</v>
      </c>
      <c r="C25" s="49" t="s">
        <v>36</v>
      </c>
      <c r="D25" s="49" t="s">
        <v>19</v>
      </c>
      <c r="E25" s="48"/>
      <c r="F25" s="36">
        <f>F26+F30</f>
        <v>57581.2</v>
      </c>
    </row>
    <row r="26" spans="1:6" ht="15.75">
      <c r="A26" s="9" t="s">
        <v>10</v>
      </c>
      <c r="B26" s="49" t="s">
        <v>14</v>
      </c>
      <c r="C26" s="49" t="s">
        <v>36</v>
      </c>
      <c r="D26" s="49" t="s">
        <v>21</v>
      </c>
      <c r="E26" s="49"/>
      <c r="F26" s="36">
        <f>F27+F28+F29</f>
        <v>49063.799999999996</v>
      </c>
    </row>
    <row r="27" spans="1:6" ht="47.25">
      <c r="A27" s="51" t="s">
        <v>182</v>
      </c>
      <c r="B27" s="48" t="s">
        <v>14</v>
      </c>
      <c r="C27" s="48" t="s">
        <v>36</v>
      </c>
      <c r="D27" s="48" t="s">
        <v>21</v>
      </c>
      <c r="E27" s="48" t="s">
        <v>183</v>
      </c>
      <c r="F27" s="40">
        <f>'Прил 11'!G300</f>
        <v>36363.6</v>
      </c>
    </row>
    <row r="28" spans="1:6" ht="15.75">
      <c r="A28" s="47" t="s">
        <v>184</v>
      </c>
      <c r="B28" s="48" t="s">
        <v>14</v>
      </c>
      <c r="C28" s="48" t="s">
        <v>36</v>
      </c>
      <c r="D28" s="48" t="s">
        <v>21</v>
      </c>
      <c r="E28" s="48" t="s">
        <v>185</v>
      </c>
      <c r="F28" s="40">
        <f>'Прил 11'!G301</f>
        <v>12273.8</v>
      </c>
    </row>
    <row r="29" spans="1:6" ht="15.75">
      <c r="A29" s="47" t="s">
        <v>186</v>
      </c>
      <c r="B29" s="48" t="s">
        <v>14</v>
      </c>
      <c r="C29" s="48" t="s">
        <v>36</v>
      </c>
      <c r="D29" s="48" t="s">
        <v>21</v>
      </c>
      <c r="E29" s="48" t="s">
        <v>187</v>
      </c>
      <c r="F29" s="40">
        <f>'Прил 11'!G302</f>
        <v>426.4</v>
      </c>
    </row>
    <row r="30" spans="1:6" ht="15.75">
      <c r="A30" s="9" t="s">
        <v>11</v>
      </c>
      <c r="B30" s="49" t="s">
        <v>14</v>
      </c>
      <c r="C30" s="49" t="s">
        <v>36</v>
      </c>
      <c r="D30" s="49" t="s">
        <v>109</v>
      </c>
      <c r="E30" s="49"/>
      <c r="F30" s="36">
        <f>F31+F32+F33</f>
        <v>8517.4</v>
      </c>
    </row>
    <row r="31" spans="1:6" s="211" customFormat="1" ht="47.25">
      <c r="A31" s="51" t="s">
        <v>182</v>
      </c>
      <c r="B31" s="48" t="s">
        <v>14</v>
      </c>
      <c r="C31" s="48" t="s">
        <v>36</v>
      </c>
      <c r="D31" s="48" t="s">
        <v>109</v>
      </c>
      <c r="E31" s="48" t="s">
        <v>183</v>
      </c>
      <c r="F31" s="40">
        <f>'Прил 11'!G304</f>
        <v>8181.3</v>
      </c>
    </row>
    <row r="32" spans="1:6" s="211" customFormat="1" ht="15.75">
      <c r="A32" s="47" t="s">
        <v>184</v>
      </c>
      <c r="B32" s="48" t="s">
        <v>14</v>
      </c>
      <c r="C32" s="48" t="s">
        <v>36</v>
      </c>
      <c r="D32" s="48" t="s">
        <v>109</v>
      </c>
      <c r="E32" s="48" t="s">
        <v>185</v>
      </c>
      <c r="F32" s="40">
        <f>'Прил 11'!G305</f>
        <v>336</v>
      </c>
    </row>
    <row r="33" spans="1:6" s="211" customFormat="1" ht="15.75">
      <c r="A33" s="47" t="s">
        <v>186</v>
      </c>
      <c r="B33" s="48" t="s">
        <v>14</v>
      </c>
      <c r="C33" s="48" t="s">
        <v>36</v>
      </c>
      <c r="D33" s="236" t="s">
        <v>109</v>
      </c>
      <c r="E33" s="48" t="s">
        <v>187</v>
      </c>
      <c r="F33" s="40">
        <f>'Прил 11'!G306</f>
        <v>0.1</v>
      </c>
    </row>
    <row r="34" spans="1:6" ht="31.5">
      <c r="A34" s="130" t="s">
        <v>243</v>
      </c>
      <c r="B34" s="49" t="s">
        <v>14</v>
      </c>
      <c r="C34" s="49" t="s">
        <v>36</v>
      </c>
      <c r="D34" s="154" t="s">
        <v>321</v>
      </c>
      <c r="E34" s="49"/>
      <c r="F34" s="36">
        <f>F35</f>
        <v>1048.3</v>
      </c>
    </row>
    <row r="35" spans="1:6" ht="31.5">
      <c r="A35" s="131" t="s">
        <v>244</v>
      </c>
      <c r="B35" s="49" t="s">
        <v>14</v>
      </c>
      <c r="C35" s="49" t="s">
        <v>36</v>
      </c>
      <c r="D35" s="154" t="s">
        <v>322</v>
      </c>
      <c r="E35" s="49"/>
      <c r="F35" s="36">
        <f>F36</f>
        <v>1048.3</v>
      </c>
    </row>
    <row r="36" spans="1:6" ht="31.5">
      <c r="A36" s="131" t="s">
        <v>245</v>
      </c>
      <c r="B36" s="49" t="s">
        <v>14</v>
      </c>
      <c r="C36" s="49" t="s">
        <v>36</v>
      </c>
      <c r="D36" s="154" t="s">
        <v>323</v>
      </c>
      <c r="E36" s="49"/>
      <c r="F36" s="36">
        <f>F37</f>
        <v>1048.3</v>
      </c>
    </row>
    <row r="37" spans="1:6" ht="53.25" customHeight="1">
      <c r="A37" s="131" t="s">
        <v>379</v>
      </c>
      <c r="B37" s="49" t="s">
        <v>14</v>
      </c>
      <c r="C37" s="49" t="s">
        <v>36</v>
      </c>
      <c r="D37" s="154" t="s">
        <v>324</v>
      </c>
      <c r="E37" s="49"/>
      <c r="F37" s="36">
        <f>F38</f>
        <v>1048.3</v>
      </c>
    </row>
    <row r="38" spans="1:6" s="211" customFormat="1" ht="15.75">
      <c r="A38" s="47" t="s">
        <v>184</v>
      </c>
      <c r="B38" s="48" t="s">
        <v>14</v>
      </c>
      <c r="C38" s="48" t="s">
        <v>36</v>
      </c>
      <c r="D38" s="217" t="s">
        <v>324</v>
      </c>
      <c r="E38" s="48" t="s">
        <v>185</v>
      </c>
      <c r="F38" s="40">
        <f>'Прил 11'!G311</f>
        <v>1048.3</v>
      </c>
    </row>
    <row r="39" spans="1:6" s="211" customFormat="1" ht="18.75">
      <c r="A39" s="256" t="s">
        <v>441</v>
      </c>
      <c r="B39" s="119" t="s">
        <v>14</v>
      </c>
      <c r="C39" s="119" t="s">
        <v>74</v>
      </c>
      <c r="D39" s="257"/>
      <c r="E39" s="258"/>
      <c r="F39" s="117">
        <f>F40</f>
        <v>2.4</v>
      </c>
    </row>
    <row r="40" spans="1:6" s="211" customFormat="1" ht="31.5">
      <c r="A40" s="253" t="s">
        <v>440</v>
      </c>
      <c r="B40" s="3" t="s">
        <v>14</v>
      </c>
      <c r="C40" s="3" t="s">
        <v>74</v>
      </c>
      <c r="D40" s="184" t="s">
        <v>348</v>
      </c>
      <c r="E40" s="116"/>
      <c r="F40" s="117">
        <f>F41</f>
        <v>2.4</v>
      </c>
    </row>
    <row r="41" spans="1:6" s="211" customFormat="1" ht="31.5">
      <c r="A41" s="253" t="s">
        <v>439</v>
      </c>
      <c r="B41" s="3" t="s">
        <v>14</v>
      </c>
      <c r="C41" s="3" t="s">
        <v>74</v>
      </c>
      <c r="D41" s="184" t="s">
        <v>438</v>
      </c>
      <c r="E41" s="116"/>
      <c r="F41" s="117">
        <f>F42</f>
        <v>2.4</v>
      </c>
    </row>
    <row r="42" spans="1:6" s="211" customFormat="1" ht="31.5">
      <c r="A42" s="253" t="s">
        <v>437</v>
      </c>
      <c r="B42" s="3" t="s">
        <v>14</v>
      </c>
      <c r="C42" s="3" t="s">
        <v>74</v>
      </c>
      <c r="D42" s="184" t="s">
        <v>436</v>
      </c>
      <c r="E42" s="116"/>
      <c r="F42" s="117">
        <f>F43</f>
        <v>2.4</v>
      </c>
    </row>
    <row r="43" spans="1:6" s="211" customFormat="1" ht="15.75">
      <c r="A43" s="118" t="s">
        <v>184</v>
      </c>
      <c r="B43" s="116" t="s">
        <v>14</v>
      </c>
      <c r="C43" s="116" t="s">
        <v>74</v>
      </c>
      <c r="D43" s="185" t="s">
        <v>436</v>
      </c>
      <c r="E43" s="116" t="s">
        <v>185</v>
      </c>
      <c r="F43" s="27">
        <f>'Прил 11'!G316</f>
        <v>2.4</v>
      </c>
    </row>
    <row r="44" spans="1:6" ht="37.5">
      <c r="A44" s="61" t="s">
        <v>49</v>
      </c>
      <c r="B44" s="62" t="s">
        <v>14</v>
      </c>
      <c r="C44" s="62" t="s">
        <v>12</v>
      </c>
      <c r="D44" s="62"/>
      <c r="E44" s="62"/>
      <c r="F44" s="41">
        <f>F45</f>
        <v>24439.999999999996</v>
      </c>
    </row>
    <row r="45" spans="1:6" ht="31.5">
      <c r="A45" s="10" t="s">
        <v>18</v>
      </c>
      <c r="B45" s="49" t="s">
        <v>14</v>
      </c>
      <c r="C45" s="49" t="s">
        <v>12</v>
      </c>
      <c r="D45" s="49" t="s">
        <v>19</v>
      </c>
      <c r="E45" s="49"/>
      <c r="F45" s="36">
        <f>F46+F50</f>
        <v>24439.999999999996</v>
      </c>
    </row>
    <row r="46" spans="1:6" ht="15.75">
      <c r="A46" s="9" t="s">
        <v>10</v>
      </c>
      <c r="B46" s="49" t="s">
        <v>14</v>
      </c>
      <c r="C46" s="49" t="s">
        <v>12</v>
      </c>
      <c r="D46" s="49" t="s">
        <v>21</v>
      </c>
      <c r="E46" s="49"/>
      <c r="F46" s="36">
        <f>F47+F48+F49</f>
        <v>22523.899999999998</v>
      </c>
    </row>
    <row r="47" spans="1:6" s="211" customFormat="1" ht="47.25">
      <c r="A47" s="51" t="s">
        <v>182</v>
      </c>
      <c r="B47" s="48" t="s">
        <v>14</v>
      </c>
      <c r="C47" s="48" t="s">
        <v>12</v>
      </c>
      <c r="D47" s="48" t="s">
        <v>21</v>
      </c>
      <c r="E47" s="48" t="s">
        <v>183</v>
      </c>
      <c r="F47" s="40">
        <f>'Прил 11'!G524+'Прил 11'!G574</f>
        <v>20661.8</v>
      </c>
    </row>
    <row r="48" spans="1:6" s="211" customFormat="1" ht="15.75">
      <c r="A48" s="47" t="s">
        <v>184</v>
      </c>
      <c r="B48" s="48" t="s">
        <v>14</v>
      </c>
      <c r="C48" s="48" t="s">
        <v>12</v>
      </c>
      <c r="D48" s="48" t="s">
        <v>21</v>
      </c>
      <c r="E48" s="48" t="s">
        <v>185</v>
      </c>
      <c r="F48" s="40">
        <f>'Прил 11'!G575+'Прил 11'!G525</f>
        <v>1844.6</v>
      </c>
    </row>
    <row r="49" spans="1:6" s="211" customFormat="1" ht="15.75">
      <c r="A49" s="47" t="s">
        <v>186</v>
      </c>
      <c r="B49" s="48" t="s">
        <v>14</v>
      </c>
      <c r="C49" s="48" t="s">
        <v>12</v>
      </c>
      <c r="D49" s="48" t="s">
        <v>21</v>
      </c>
      <c r="E49" s="48" t="s">
        <v>187</v>
      </c>
      <c r="F49" s="40">
        <f>'Прил 11'!G526</f>
        <v>17.5</v>
      </c>
    </row>
    <row r="50" spans="1:6" ht="15.75">
      <c r="A50" s="9" t="s">
        <v>223</v>
      </c>
      <c r="B50" s="49" t="s">
        <v>14</v>
      </c>
      <c r="C50" s="49" t="s">
        <v>12</v>
      </c>
      <c r="D50" s="49" t="s">
        <v>222</v>
      </c>
      <c r="E50" s="49"/>
      <c r="F50" s="36">
        <f>F51</f>
        <v>1916.1</v>
      </c>
    </row>
    <row r="51" spans="1:6" s="211" customFormat="1" ht="47.25">
      <c r="A51" s="51" t="s">
        <v>182</v>
      </c>
      <c r="B51" s="48" t="s">
        <v>14</v>
      </c>
      <c r="C51" s="48" t="s">
        <v>12</v>
      </c>
      <c r="D51" s="48" t="s">
        <v>222</v>
      </c>
      <c r="E51" s="48" t="s">
        <v>183</v>
      </c>
      <c r="F51" s="40">
        <f>'Прил 11'!G577</f>
        <v>1916.1</v>
      </c>
    </row>
    <row r="52" spans="1:6" ht="18.75">
      <c r="A52" s="61" t="s">
        <v>117</v>
      </c>
      <c r="B52" s="62" t="s">
        <v>14</v>
      </c>
      <c r="C52" s="62" t="s">
        <v>106</v>
      </c>
      <c r="D52" s="62"/>
      <c r="E52" s="62"/>
      <c r="F52" s="41">
        <f>F53</f>
        <v>60</v>
      </c>
    </row>
    <row r="53" spans="1:6" ht="15.75">
      <c r="A53" s="9" t="s">
        <v>117</v>
      </c>
      <c r="B53" s="49" t="s">
        <v>14</v>
      </c>
      <c r="C53" s="49" t="s">
        <v>106</v>
      </c>
      <c r="D53" s="49" t="s">
        <v>118</v>
      </c>
      <c r="E53" s="49"/>
      <c r="F53" s="36">
        <f>F54</f>
        <v>60</v>
      </c>
    </row>
    <row r="54" spans="1:6" ht="15.75">
      <c r="A54" s="9" t="s">
        <v>119</v>
      </c>
      <c r="B54" s="49" t="s">
        <v>14</v>
      </c>
      <c r="C54" s="49" t="s">
        <v>106</v>
      </c>
      <c r="D54" s="49" t="s">
        <v>107</v>
      </c>
      <c r="E54" s="49"/>
      <c r="F54" s="36">
        <f>F55</f>
        <v>60</v>
      </c>
    </row>
    <row r="55" spans="1:6" s="211" customFormat="1" ht="15.75">
      <c r="A55" s="47" t="s">
        <v>186</v>
      </c>
      <c r="B55" s="48" t="s">
        <v>14</v>
      </c>
      <c r="C55" s="48" t="s">
        <v>106</v>
      </c>
      <c r="D55" s="48" t="s">
        <v>107</v>
      </c>
      <c r="E55" s="48" t="s">
        <v>187</v>
      </c>
      <c r="F55" s="40">
        <f>'Прил 11'!G530</f>
        <v>60</v>
      </c>
    </row>
    <row r="56" spans="1:6" ht="18.75">
      <c r="A56" s="61" t="s">
        <v>57</v>
      </c>
      <c r="B56" s="62" t="s">
        <v>14</v>
      </c>
      <c r="C56" s="62" t="s">
        <v>105</v>
      </c>
      <c r="D56" s="62"/>
      <c r="E56" s="62"/>
      <c r="F56" s="41">
        <f>F57+F62+F68+F79+F85+F90+F73</f>
        <v>13641.999999999998</v>
      </c>
    </row>
    <row r="57" spans="1:6" ht="32.25">
      <c r="A57" s="10" t="s">
        <v>18</v>
      </c>
      <c r="B57" s="49" t="s">
        <v>14</v>
      </c>
      <c r="C57" s="49" t="s">
        <v>105</v>
      </c>
      <c r="D57" s="49" t="s">
        <v>19</v>
      </c>
      <c r="E57" s="62"/>
      <c r="F57" s="36">
        <f>F58</f>
        <v>7213.099999999999</v>
      </c>
    </row>
    <row r="58" spans="1:6" ht="15.75">
      <c r="A58" s="9" t="s">
        <v>11</v>
      </c>
      <c r="B58" s="49" t="s">
        <v>14</v>
      </c>
      <c r="C58" s="49" t="s">
        <v>105</v>
      </c>
      <c r="D58" s="49" t="s">
        <v>109</v>
      </c>
      <c r="E58" s="48"/>
      <c r="F58" s="36">
        <f>F59+F60+F61</f>
        <v>7213.099999999999</v>
      </c>
    </row>
    <row r="59" spans="1:6" s="211" customFormat="1" ht="47.25">
      <c r="A59" s="51" t="s">
        <v>182</v>
      </c>
      <c r="B59" s="48" t="s">
        <v>14</v>
      </c>
      <c r="C59" s="48" t="s">
        <v>105</v>
      </c>
      <c r="D59" s="48" t="s">
        <v>109</v>
      </c>
      <c r="E59" s="48" t="s">
        <v>183</v>
      </c>
      <c r="F59" s="40">
        <f>'Прил 11'!G320</f>
        <v>5965.4</v>
      </c>
    </row>
    <row r="60" spans="1:6" s="211" customFormat="1" ht="15.75">
      <c r="A60" s="47" t="s">
        <v>184</v>
      </c>
      <c r="B60" s="48" t="s">
        <v>14</v>
      </c>
      <c r="C60" s="48" t="s">
        <v>105</v>
      </c>
      <c r="D60" s="48" t="s">
        <v>109</v>
      </c>
      <c r="E60" s="48" t="s">
        <v>185</v>
      </c>
      <c r="F60" s="40">
        <f>'Прил 11'!G321</f>
        <v>1146.7</v>
      </c>
    </row>
    <row r="61" spans="1:6" s="211" customFormat="1" ht="15.75">
      <c r="A61" s="47" t="s">
        <v>186</v>
      </c>
      <c r="B61" s="48" t="s">
        <v>14</v>
      </c>
      <c r="C61" s="48" t="s">
        <v>105</v>
      </c>
      <c r="D61" s="48" t="s">
        <v>109</v>
      </c>
      <c r="E61" s="48" t="s">
        <v>187</v>
      </c>
      <c r="F61" s="40">
        <f>'Прил 11'!G322</f>
        <v>101</v>
      </c>
    </row>
    <row r="62" spans="1:6" ht="15.75">
      <c r="A62" s="9" t="s">
        <v>59</v>
      </c>
      <c r="B62" s="49" t="s">
        <v>14</v>
      </c>
      <c r="C62" s="49" t="s">
        <v>105</v>
      </c>
      <c r="D62" s="49" t="s">
        <v>60</v>
      </c>
      <c r="E62" s="49"/>
      <c r="F62" s="36">
        <f>F63+F66</f>
        <v>1243.2</v>
      </c>
    </row>
    <row r="63" spans="1:6" ht="15.75">
      <c r="A63" s="9" t="s">
        <v>61</v>
      </c>
      <c r="B63" s="49" t="s">
        <v>14</v>
      </c>
      <c r="C63" s="49" t="s">
        <v>105</v>
      </c>
      <c r="D63" s="49" t="s">
        <v>62</v>
      </c>
      <c r="E63" s="49"/>
      <c r="F63" s="36">
        <f>F64+F65</f>
        <v>519.2</v>
      </c>
    </row>
    <row r="64" spans="1:6" s="211" customFormat="1" ht="15.75">
      <c r="A64" s="47" t="s">
        <v>184</v>
      </c>
      <c r="B64" s="48" t="s">
        <v>14</v>
      </c>
      <c r="C64" s="48" t="s">
        <v>105</v>
      </c>
      <c r="D64" s="48" t="s">
        <v>62</v>
      </c>
      <c r="E64" s="48" t="s">
        <v>185</v>
      </c>
      <c r="F64" s="40">
        <f>'Прил 11'!G325</f>
        <v>306.9</v>
      </c>
    </row>
    <row r="65" spans="1:6" s="211" customFormat="1" ht="15.75">
      <c r="A65" s="212" t="s">
        <v>186</v>
      </c>
      <c r="B65" s="48" t="s">
        <v>14</v>
      </c>
      <c r="C65" s="48" t="s">
        <v>105</v>
      </c>
      <c r="D65" s="48" t="s">
        <v>62</v>
      </c>
      <c r="E65" s="70" t="s">
        <v>187</v>
      </c>
      <c r="F65" s="40">
        <f>'Прил 11'!G534+'Прил 11'!G326</f>
        <v>212.3</v>
      </c>
    </row>
    <row r="66" spans="1:6" ht="31.5">
      <c r="A66" s="9" t="s">
        <v>63</v>
      </c>
      <c r="B66" s="49" t="s">
        <v>14</v>
      </c>
      <c r="C66" s="49" t="s">
        <v>105</v>
      </c>
      <c r="D66" s="49" t="s">
        <v>64</v>
      </c>
      <c r="E66" s="49"/>
      <c r="F66" s="36">
        <f>F67</f>
        <v>724</v>
      </c>
    </row>
    <row r="67" spans="1:6" s="211" customFormat="1" ht="15.75">
      <c r="A67" s="47" t="s">
        <v>199</v>
      </c>
      <c r="B67" s="48" t="s">
        <v>14</v>
      </c>
      <c r="C67" s="48" t="s">
        <v>105</v>
      </c>
      <c r="D67" s="48" t="s">
        <v>64</v>
      </c>
      <c r="E67" s="48" t="s">
        <v>195</v>
      </c>
      <c r="F67" s="40">
        <f>'Прил 11'!G328+'Прил 11'!G563</f>
        <v>724</v>
      </c>
    </row>
    <row r="68" spans="1:6" ht="15.75">
      <c r="A68" s="131" t="s">
        <v>264</v>
      </c>
      <c r="B68" s="49" t="s">
        <v>14</v>
      </c>
      <c r="C68" s="49" t="s">
        <v>105</v>
      </c>
      <c r="D68" s="154" t="s">
        <v>325</v>
      </c>
      <c r="E68" s="49"/>
      <c r="F68" s="117">
        <f>F69</f>
        <v>2810</v>
      </c>
    </row>
    <row r="69" spans="1:6" ht="31.5">
      <c r="A69" s="131" t="s">
        <v>265</v>
      </c>
      <c r="B69" s="49" t="s">
        <v>14</v>
      </c>
      <c r="C69" s="49" t="s">
        <v>105</v>
      </c>
      <c r="D69" s="154" t="s">
        <v>326</v>
      </c>
      <c r="E69" s="49"/>
      <c r="F69" s="117">
        <f>F70</f>
        <v>2810</v>
      </c>
    </row>
    <row r="70" spans="1:6" ht="47.25">
      <c r="A70" s="131" t="s">
        <v>376</v>
      </c>
      <c r="B70" s="49" t="s">
        <v>14</v>
      </c>
      <c r="C70" s="49" t="s">
        <v>105</v>
      </c>
      <c r="D70" s="154" t="s">
        <v>336</v>
      </c>
      <c r="E70" s="49"/>
      <c r="F70" s="117">
        <f>F71+F72</f>
        <v>2810</v>
      </c>
    </row>
    <row r="71" spans="1:6" s="211" customFormat="1" ht="47.25">
      <c r="A71" s="51" t="s">
        <v>182</v>
      </c>
      <c r="B71" s="48" t="s">
        <v>14</v>
      </c>
      <c r="C71" s="48" t="s">
        <v>105</v>
      </c>
      <c r="D71" s="155" t="s">
        <v>336</v>
      </c>
      <c r="E71" s="48" t="s">
        <v>183</v>
      </c>
      <c r="F71" s="27">
        <f>'Прил 11'!G332</f>
        <v>2200.3</v>
      </c>
    </row>
    <row r="72" spans="1:6" s="211" customFormat="1" ht="15.75">
      <c r="A72" s="47" t="s">
        <v>184</v>
      </c>
      <c r="B72" s="48" t="s">
        <v>14</v>
      </c>
      <c r="C72" s="48" t="s">
        <v>105</v>
      </c>
      <c r="D72" s="155" t="s">
        <v>336</v>
      </c>
      <c r="E72" s="48" t="s">
        <v>185</v>
      </c>
      <c r="F72" s="209">
        <f>'Прил 11'!G333</f>
        <v>609.7</v>
      </c>
    </row>
    <row r="73" spans="1:6" ht="15.75">
      <c r="A73" s="131" t="s">
        <v>266</v>
      </c>
      <c r="B73" s="49" t="s">
        <v>14</v>
      </c>
      <c r="C73" s="49" t="s">
        <v>105</v>
      </c>
      <c r="D73" s="154" t="s">
        <v>340</v>
      </c>
      <c r="E73" s="49"/>
      <c r="F73" s="208">
        <f>F74</f>
        <v>876.3</v>
      </c>
    </row>
    <row r="74" spans="1:6" ht="18.75" customHeight="1">
      <c r="A74" s="131" t="s">
        <v>267</v>
      </c>
      <c r="B74" s="49" t="s">
        <v>14</v>
      </c>
      <c r="C74" s="49" t="s">
        <v>105</v>
      </c>
      <c r="D74" s="154" t="s">
        <v>345</v>
      </c>
      <c r="E74" s="49"/>
      <c r="F74" s="208">
        <f>F75</f>
        <v>876.3</v>
      </c>
    </row>
    <row r="75" spans="1:6" ht="31.5">
      <c r="A75" s="131" t="s">
        <v>268</v>
      </c>
      <c r="B75" s="49" t="s">
        <v>14</v>
      </c>
      <c r="C75" s="49" t="s">
        <v>105</v>
      </c>
      <c r="D75" s="154" t="s">
        <v>346</v>
      </c>
      <c r="E75" s="49"/>
      <c r="F75" s="208">
        <f>F76</f>
        <v>876.3</v>
      </c>
    </row>
    <row r="76" spans="1:6" ht="18.75" customHeight="1">
      <c r="A76" s="131" t="s">
        <v>377</v>
      </c>
      <c r="B76" s="49" t="s">
        <v>14</v>
      </c>
      <c r="C76" s="49" t="s">
        <v>105</v>
      </c>
      <c r="D76" s="154" t="s">
        <v>347</v>
      </c>
      <c r="E76" s="49"/>
      <c r="F76" s="208">
        <f>F77+F78</f>
        <v>876.3</v>
      </c>
    </row>
    <row r="77" spans="1:6" s="211" customFormat="1" ht="47.25">
      <c r="A77" s="51" t="s">
        <v>182</v>
      </c>
      <c r="B77" s="48" t="s">
        <v>14</v>
      </c>
      <c r="C77" s="48" t="s">
        <v>105</v>
      </c>
      <c r="D77" s="155" t="s">
        <v>347</v>
      </c>
      <c r="E77" s="48" t="s">
        <v>183</v>
      </c>
      <c r="F77" s="210">
        <f>'Прил 11'!G338</f>
        <v>762</v>
      </c>
    </row>
    <row r="78" spans="1:6" s="211" customFormat="1" ht="15.75">
      <c r="A78" s="47" t="s">
        <v>184</v>
      </c>
      <c r="B78" s="48" t="s">
        <v>14</v>
      </c>
      <c r="C78" s="48" t="s">
        <v>105</v>
      </c>
      <c r="D78" s="155" t="s">
        <v>347</v>
      </c>
      <c r="E78" s="48" t="s">
        <v>185</v>
      </c>
      <c r="F78" s="209">
        <f>'Прил 11'!G339</f>
        <v>114.3</v>
      </c>
    </row>
    <row r="79" spans="1:6" ht="31.5">
      <c r="A79" s="131" t="s">
        <v>269</v>
      </c>
      <c r="B79" s="49" t="s">
        <v>14</v>
      </c>
      <c r="C79" s="49" t="s">
        <v>105</v>
      </c>
      <c r="D79" s="154" t="s">
        <v>348</v>
      </c>
      <c r="E79" s="49"/>
      <c r="F79" s="208">
        <f>F80</f>
        <v>499.5</v>
      </c>
    </row>
    <row r="80" spans="1:6" ht="31.5">
      <c r="A80" s="131" t="s">
        <v>270</v>
      </c>
      <c r="B80" s="49" t="s">
        <v>14</v>
      </c>
      <c r="C80" s="49" t="s">
        <v>105</v>
      </c>
      <c r="D80" s="154" t="s">
        <v>349</v>
      </c>
      <c r="E80" s="49"/>
      <c r="F80" s="208">
        <f>F81</f>
        <v>499.5</v>
      </c>
    </row>
    <row r="81" spans="1:6" ht="31.5">
      <c r="A81" s="131" t="s">
        <v>271</v>
      </c>
      <c r="B81" s="49" t="s">
        <v>14</v>
      </c>
      <c r="C81" s="49" t="s">
        <v>105</v>
      </c>
      <c r="D81" s="154" t="s">
        <v>350</v>
      </c>
      <c r="E81" s="49"/>
      <c r="F81" s="208">
        <f>F82</f>
        <v>499.5</v>
      </c>
    </row>
    <row r="82" spans="1:6" ht="31.5">
      <c r="A82" s="131" t="s">
        <v>378</v>
      </c>
      <c r="B82" s="49" t="s">
        <v>14</v>
      </c>
      <c r="C82" s="49" t="s">
        <v>105</v>
      </c>
      <c r="D82" s="154" t="s">
        <v>352</v>
      </c>
      <c r="E82" s="49"/>
      <c r="F82" s="208">
        <f>F83+F84</f>
        <v>499.5</v>
      </c>
    </row>
    <row r="83" spans="1:6" s="211" customFormat="1" ht="47.25">
      <c r="A83" s="51" t="s">
        <v>182</v>
      </c>
      <c r="B83" s="48" t="s">
        <v>14</v>
      </c>
      <c r="C83" s="48" t="s">
        <v>105</v>
      </c>
      <c r="D83" s="155" t="s">
        <v>352</v>
      </c>
      <c r="E83" s="48" t="s">
        <v>183</v>
      </c>
      <c r="F83" s="209">
        <f>'Прил 11'!G344</f>
        <v>434.4</v>
      </c>
    </row>
    <row r="84" spans="1:6" s="211" customFormat="1" ht="15.75">
      <c r="A84" s="47" t="s">
        <v>184</v>
      </c>
      <c r="B84" s="48" t="s">
        <v>14</v>
      </c>
      <c r="C84" s="48" t="s">
        <v>105</v>
      </c>
      <c r="D84" s="155" t="s">
        <v>352</v>
      </c>
      <c r="E84" s="48" t="s">
        <v>185</v>
      </c>
      <c r="F84" s="209">
        <f>'Прил 11'!G345</f>
        <v>65.1</v>
      </c>
    </row>
    <row r="85" spans="1:6" ht="31.5">
      <c r="A85" s="130" t="s">
        <v>243</v>
      </c>
      <c r="B85" s="49" t="s">
        <v>14</v>
      </c>
      <c r="C85" s="49" t="s">
        <v>105</v>
      </c>
      <c r="D85" s="154" t="s">
        <v>321</v>
      </c>
      <c r="E85" s="49"/>
      <c r="F85" s="36">
        <f>F86</f>
        <v>122.8</v>
      </c>
    </row>
    <row r="86" spans="1:6" ht="31.5">
      <c r="A86" s="131" t="s">
        <v>244</v>
      </c>
      <c r="B86" s="49" t="s">
        <v>14</v>
      </c>
      <c r="C86" s="49" t="s">
        <v>105</v>
      </c>
      <c r="D86" s="154" t="s">
        <v>322</v>
      </c>
      <c r="E86" s="49"/>
      <c r="F86" s="36">
        <f>F87</f>
        <v>122.8</v>
      </c>
    </row>
    <row r="87" spans="1:6" ht="31.5">
      <c r="A87" s="131" t="s">
        <v>245</v>
      </c>
      <c r="B87" s="49" t="s">
        <v>14</v>
      </c>
      <c r="C87" s="49" t="s">
        <v>105</v>
      </c>
      <c r="D87" s="154" t="s">
        <v>323</v>
      </c>
      <c r="E87" s="49"/>
      <c r="F87" s="36">
        <f>F88</f>
        <v>122.8</v>
      </c>
    </row>
    <row r="88" spans="1:6" ht="51" customHeight="1">
      <c r="A88" s="131" t="s">
        <v>379</v>
      </c>
      <c r="B88" s="49" t="s">
        <v>14</v>
      </c>
      <c r="C88" s="49" t="s">
        <v>105</v>
      </c>
      <c r="D88" s="154" t="s">
        <v>324</v>
      </c>
      <c r="E88" s="49"/>
      <c r="F88" s="36">
        <f>F89</f>
        <v>122.8</v>
      </c>
    </row>
    <row r="89" spans="1:6" s="211" customFormat="1" ht="15.75">
      <c r="A89" s="47" t="s">
        <v>184</v>
      </c>
      <c r="B89" s="48" t="s">
        <v>14</v>
      </c>
      <c r="C89" s="48" t="s">
        <v>105</v>
      </c>
      <c r="D89" s="155" t="s">
        <v>324</v>
      </c>
      <c r="E89" s="48" t="s">
        <v>185</v>
      </c>
      <c r="F89" s="40">
        <f>'Прил 11'!G350</f>
        <v>122.8</v>
      </c>
    </row>
    <row r="90" spans="1:6" ht="15.75">
      <c r="A90" s="131" t="s">
        <v>272</v>
      </c>
      <c r="B90" s="49" t="s">
        <v>14</v>
      </c>
      <c r="C90" s="49" t="s">
        <v>105</v>
      </c>
      <c r="D90" s="154" t="s">
        <v>355</v>
      </c>
      <c r="E90" s="49"/>
      <c r="F90" s="36">
        <f>F91+F95</f>
        <v>877.1000000000001</v>
      </c>
    </row>
    <row r="91" spans="1:6" ht="31.5">
      <c r="A91" s="131" t="s">
        <v>273</v>
      </c>
      <c r="B91" s="49" t="s">
        <v>14</v>
      </c>
      <c r="C91" s="49" t="s">
        <v>105</v>
      </c>
      <c r="D91" s="154" t="s">
        <v>358</v>
      </c>
      <c r="E91" s="49"/>
      <c r="F91" s="36">
        <f>F92</f>
        <v>520.3000000000001</v>
      </c>
    </row>
    <row r="92" spans="1:6" ht="31.5">
      <c r="A92" s="131" t="s">
        <v>380</v>
      </c>
      <c r="B92" s="49" t="s">
        <v>14</v>
      </c>
      <c r="C92" s="49" t="s">
        <v>105</v>
      </c>
      <c r="D92" s="154" t="s">
        <v>359</v>
      </c>
      <c r="E92" s="49"/>
      <c r="F92" s="36">
        <f>F93+F94</f>
        <v>520.3000000000001</v>
      </c>
    </row>
    <row r="93" spans="1:6" s="211" customFormat="1" ht="47.25">
      <c r="A93" s="51" t="s">
        <v>182</v>
      </c>
      <c r="B93" s="48" t="s">
        <v>14</v>
      </c>
      <c r="C93" s="48" t="s">
        <v>105</v>
      </c>
      <c r="D93" s="155" t="s">
        <v>359</v>
      </c>
      <c r="E93" s="48" t="s">
        <v>183</v>
      </c>
      <c r="F93" s="40">
        <f>'Прил 11'!G354</f>
        <v>509.6</v>
      </c>
    </row>
    <row r="94" spans="1:6" s="211" customFormat="1" ht="15.75">
      <c r="A94" s="47" t="s">
        <v>184</v>
      </c>
      <c r="B94" s="48" t="s">
        <v>14</v>
      </c>
      <c r="C94" s="48" t="s">
        <v>105</v>
      </c>
      <c r="D94" s="217" t="s">
        <v>359</v>
      </c>
      <c r="E94" s="48" t="s">
        <v>185</v>
      </c>
      <c r="F94" s="40">
        <f>'Прил 11'!G355</f>
        <v>10.7</v>
      </c>
    </row>
    <row r="95" spans="1:6" s="211" customFormat="1" ht="15.75">
      <c r="A95" s="253" t="s">
        <v>443</v>
      </c>
      <c r="B95" s="3" t="s">
        <v>14</v>
      </c>
      <c r="C95" s="3" t="s">
        <v>105</v>
      </c>
      <c r="D95" s="184" t="s">
        <v>444</v>
      </c>
      <c r="E95" s="116"/>
      <c r="F95" s="117">
        <f>F96+F99</f>
        <v>356.8</v>
      </c>
    </row>
    <row r="96" spans="1:6" s="211" customFormat="1" ht="31.5">
      <c r="A96" s="253" t="s">
        <v>380</v>
      </c>
      <c r="B96" s="3" t="s">
        <v>14</v>
      </c>
      <c r="C96" s="3" t="s">
        <v>105</v>
      </c>
      <c r="D96" s="184" t="s">
        <v>442</v>
      </c>
      <c r="E96" s="116"/>
      <c r="F96" s="117">
        <f>F97+F98</f>
        <v>356.1</v>
      </c>
    </row>
    <row r="97" spans="1:6" s="211" customFormat="1" ht="47.25">
      <c r="A97" s="188" t="s">
        <v>382</v>
      </c>
      <c r="B97" s="116" t="s">
        <v>14</v>
      </c>
      <c r="C97" s="116" t="s">
        <v>105</v>
      </c>
      <c r="D97" s="185" t="s">
        <v>442</v>
      </c>
      <c r="E97" s="116" t="s">
        <v>183</v>
      </c>
      <c r="F97" s="27">
        <f>'Прил 11'!G358</f>
        <v>302.5</v>
      </c>
    </row>
    <row r="98" spans="1:6" s="211" customFormat="1" ht="15.75">
      <c r="A98" s="118" t="s">
        <v>184</v>
      </c>
      <c r="B98" s="116" t="s">
        <v>14</v>
      </c>
      <c r="C98" s="116" t="s">
        <v>105</v>
      </c>
      <c r="D98" s="185" t="s">
        <v>442</v>
      </c>
      <c r="E98" s="116" t="s">
        <v>185</v>
      </c>
      <c r="F98" s="27">
        <f>'Прил 11'!G359</f>
        <v>53.6</v>
      </c>
    </row>
    <row r="99" spans="1:6" s="211" customFormat="1" ht="63">
      <c r="A99" s="255" t="s">
        <v>446</v>
      </c>
      <c r="B99" s="3" t="s">
        <v>14</v>
      </c>
      <c r="C99" s="3" t="s">
        <v>105</v>
      </c>
      <c r="D99" s="184" t="s">
        <v>445</v>
      </c>
      <c r="E99" s="3"/>
      <c r="F99" s="117">
        <f>F100</f>
        <v>0.7</v>
      </c>
    </row>
    <row r="100" spans="1:6" s="211" customFormat="1" ht="15.75">
      <c r="A100" s="118" t="s">
        <v>184</v>
      </c>
      <c r="B100" s="116" t="s">
        <v>14</v>
      </c>
      <c r="C100" s="116" t="s">
        <v>105</v>
      </c>
      <c r="D100" s="185" t="s">
        <v>445</v>
      </c>
      <c r="E100" s="116" t="s">
        <v>185</v>
      </c>
      <c r="F100" s="27">
        <f>'Прил 11'!G361</f>
        <v>0.7</v>
      </c>
    </row>
    <row r="101" spans="1:6" ht="37.5">
      <c r="A101" s="61" t="s">
        <v>154</v>
      </c>
      <c r="B101" s="62" t="s">
        <v>51</v>
      </c>
      <c r="C101" s="62"/>
      <c r="D101" s="62"/>
      <c r="E101" s="62"/>
      <c r="F101" s="41">
        <f>F102+F113</f>
        <v>4697.9</v>
      </c>
    </row>
    <row r="102" spans="1:6" ht="37.5">
      <c r="A102" s="61" t="s">
        <v>150</v>
      </c>
      <c r="B102" s="62" t="s">
        <v>51</v>
      </c>
      <c r="C102" s="62" t="s">
        <v>75</v>
      </c>
      <c r="D102" s="62"/>
      <c r="E102" s="62"/>
      <c r="F102" s="41">
        <f>F103+F108</f>
        <v>3494.9</v>
      </c>
    </row>
    <row r="103" spans="1:6" ht="31.5">
      <c r="A103" s="9" t="s">
        <v>151</v>
      </c>
      <c r="B103" s="49" t="s">
        <v>51</v>
      </c>
      <c r="C103" s="49" t="s">
        <v>75</v>
      </c>
      <c r="D103" s="49" t="s">
        <v>152</v>
      </c>
      <c r="E103" s="49"/>
      <c r="F103" s="36">
        <f>F104</f>
        <v>3470.3</v>
      </c>
    </row>
    <row r="104" spans="1:6" ht="15.75">
      <c r="A104" s="9" t="s">
        <v>11</v>
      </c>
      <c r="B104" s="49" t="s">
        <v>51</v>
      </c>
      <c r="C104" s="49" t="s">
        <v>75</v>
      </c>
      <c r="D104" s="49" t="s">
        <v>153</v>
      </c>
      <c r="E104" s="49"/>
      <c r="F104" s="36">
        <f>F105+F106+F107</f>
        <v>3470.3</v>
      </c>
    </row>
    <row r="105" spans="1:6" s="211" customFormat="1" ht="47.25">
      <c r="A105" s="51" t="s">
        <v>182</v>
      </c>
      <c r="B105" s="48" t="s">
        <v>51</v>
      </c>
      <c r="C105" s="48" t="s">
        <v>75</v>
      </c>
      <c r="D105" s="48" t="s">
        <v>153</v>
      </c>
      <c r="E105" s="48" t="s">
        <v>183</v>
      </c>
      <c r="F105" s="40">
        <f>'Прил 11'!G366</f>
        <v>2799.4</v>
      </c>
    </row>
    <row r="106" spans="1:6" s="211" customFormat="1" ht="15.75">
      <c r="A106" s="47" t="s">
        <v>184</v>
      </c>
      <c r="B106" s="48" t="s">
        <v>51</v>
      </c>
      <c r="C106" s="48" t="s">
        <v>75</v>
      </c>
      <c r="D106" s="48" t="s">
        <v>153</v>
      </c>
      <c r="E106" s="48" t="s">
        <v>185</v>
      </c>
      <c r="F106" s="40">
        <f>'Прил 11'!G367</f>
        <v>663.9</v>
      </c>
    </row>
    <row r="107" spans="1:6" s="211" customFormat="1" ht="15.75">
      <c r="A107" s="47" t="s">
        <v>186</v>
      </c>
      <c r="B107" s="48" t="s">
        <v>51</v>
      </c>
      <c r="C107" s="48" t="s">
        <v>75</v>
      </c>
      <c r="D107" s="48" t="s">
        <v>153</v>
      </c>
      <c r="E107" s="48" t="s">
        <v>187</v>
      </c>
      <c r="F107" s="40">
        <f>'Прил 11'!G368</f>
        <v>7</v>
      </c>
    </row>
    <row r="108" spans="1:6" ht="31.5">
      <c r="A108" s="115" t="s">
        <v>243</v>
      </c>
      <c r="B108" s="49" t="s">
        <v>51</v>
      </c>
      <c r="C108" s="49" t="s">
        <v>75</v>
      </c>
      <c r="D108" s="154" t="s">
        <v>321</v>
      </c>
      <c r="E108" s="49"/>
      <c r="F108" s="36">
        <f>F109</f>
        <v>24.6</v>
      </c>
    </row>
    <row r="109" spans="1:6" ht="31.5">
      <c r="A109" s="114" t="s">
        <v>244</v>
      </c>
      <c r="B109" s="49" t="s">
        <v>51</v>
      </c>
      <c r="C109" s="49" t="s">
        <v>75</v>
      </c>
      <c r="D109" s="154" t="s">
        <v>322</v>
      </c>
      <c r="E109" s="49"/>
      <c r="F109" s="36">
        <f>F110</f>
        <v>24.6</v>
      </c>
    </row>
    <row r="110" spans="1:6" ht="31.5">
      <c r="A110" s="114" t="s">
        <v>245</v>
      </c>
      <c r="B110" s="49" t="s">
        <v>51</v>
      </c>
      <c r="C110" s="49" t="s">
        <v>75</v>
      </c>
      <c r="D110" s="154" t="s">
        <v>323</v>
      </c>
      <c r="E110" s="49"/>
      <c r="F110" s="36">
        <f>F111</f>
        <v>24.6</v>
      </c>
    </row>
    <row r="111" spans="1:6" ht="48.75" customHeight="1">
      <c r="A111" s="131" t="s">
        <v>379</v>
      </c>
      <c r="B111" s="49" t="s">
        <v>51</v>
      </c>
      <c r="C111" s="49" t="s">
        <v>75</v>
      </c>
      <c r="D111" s="154" t="s">
        <v>324</v>
      </c>
      <c r="E111" s="49"/>
      <c r="F111" s="36">
        <f>F112</f>
        <v>24.6</v>
      </c>
    </row>
    <row r="112" spans="1:6" s="211" customFormat="1" ht="15.75">
      <c r="A112" s="47" t="s">
        <v>184</v>
      </c>
      <c r="B112" s="48" t="s">
        <v>51</v>
      </c>
      <c r="C112" s="48" t="s">
        <v>75</v>
      </c>
      <c r="D112" s="155" t="s">
        <v>324</v>
      </c>
      <c r="E112" s="48" t="s">
        <v>185</v>
      </c>
      <c r="F112" s="40">
        <f>'Прил 11'!G373</f>
        <v>24.6</v>
      </c>
    </row>
    <row r="113" spans="1:6" ht="37.5">
      <c r="A113" s="61" t="s">
        <v>165</v>
      </c>
      <c r="B113" s="62" t="s">
        <v>51</v>
      </c>
      <c r="C113" s="62" t="s">
        <v>58</v>
      </c>
      <c r="D113" s="49"/>
      <c r="E113" s="49"/>
      <c r="F113" s="36">
        <f>F114+F117</f>
        <v>1203</v>
      </c>
    </row>
    <row r="114" spans="1:6" ht="15.75">
      <c r="A114" s="9" t="s">
        <v>59</v>
      </c>
      <c r="B114" s="49" t="s">
        <v>51</v>
      </c>
      <c r="C114" s="49" t="s">
        <v>58</v>
      </c>
      <c r="D114" s="49" t="s">
        <v>60</v>
      </c>
      <c r="E114" s="49"/>
      <c r="F114" s="36">
        <f>F115</f>
        <v>100</v>
      </c>
    </row>
    <row r="115" spans="1:6" ht="15.75">
      <c r="A115" s="9" t="s">
        <v>61</v>
      </c>
      <c r="B115" s="49" t="s">
        <v>51</v>
      </c>
      <c r="C115" s="49" t="s">
        <v>58</v>
      </c>
      <c r="D115" s="49" t="s">
        <v>62</v>
      </c>
      <c r="E115" s="49"/>
      <c r="F115" s="36">
        <f>F116</f>
        <v>100</v>
      </c>
    </row>
    <row r="116" spans="1:6" s="211" customFormat="1" ht="15.75">
      <c r="A116" s="47" t="s">
        <v>184</v>
      </c>
      <c r="B116" s="48" t="s">
        <v>51</v>
      </c>
      <c r="C116" s="48" t="s">
        <v>58</v>
      </c>
      <c r="D116" s="48" t="s">
        <v>62</v>
      </c>
      <c r="E116" s="48" t="s">
        <v>185</v>
      </c>
      <c r="F116" s="40">
        <f>'Прил 11'!G377</f>
        <v>100</v>
      </c>
    </row>
    <row r="117" spans="1:6" ht="15.75">
      <c r="A117" s="9" t="s">
        <v>246</v>
      </c>
      <c r="B117" s="49" t="s">
        <v>51</v>
      </c>
      <c r="C117" s="49" t="s">
        <v>58</v>
      </c>
      <c r="D117" s="49" t="s">
        <v>47</v>
      </c>
      <c r="E117" s="49"/>
      <c r="F117" s="36">
        <f>F118+F120</f>
        <v>1103</v>
      </c>
    </row>
    <row r="118" spans="1:6" ht="31.5">
      <c r="A118" s="9" t="s">
        <v>274</v>
      </c>
      <c r="B118" s="243" t="s">
        <v>51</v>
      </c>
      <c r="C118" s="243" t="s">
        <v>58</v>
      </c>
      <c r="D118" s="243" t="s">
        <v>166</v>
      </c>
      <c r="E118" s="243"/>
      <c r="F118" s="248">
        <f>F119</f>
        <v>803</v>
      </c>
    </row>
    <row r="119" spans="1:6" s="211" customFormat="1" ht="15.75">
      <c r="A119" s="47" t="s">
        <v>184</v>
      </c>
      <c r="B119" s="237" t="s">
        <v>51</v>
      </c>
      <c r="C119" s="237" t="s">
        <v>58</v>
      </c>
      <c r="D119" s="237" t="s">
        <v>166</v>
      </c>
      <c r="E119" s="237" t="s">
        <v>185</v>
      </c>
      <c r="F119" s="230">
        <f>'Прил 11'!G380</f>
        <v>803</v>
      </c>
    </row>
    <row r="120" spans="1:6" ht="31.5">
      <c r="A120" s="9" t="s">
        <v>275</v>
      </c>
      <c r="B120" s="243" t="s">
        <v>51</v>
      </c>
      <c r="C120" s="243" t="s">
        <v>58</v>
      </c>
      <c r="D120" s="243" t="s">
        <v>167</v>
      </c>
      <c r="E120" s="237"/>
      <c r="F120" s="248">
        <f>F121</f>
        <v>300</v>
      </c>
    </row>
    <row r="121" spans="1:6" s="211" customFormat="1" ht="15.75">
      <c r="A121" s="47" t="s">
        <v>184</v>
      </c>
      <c r="B121" s="237" t="s">
        <v>51</v>
      </c>
      <c r="C121" s="237" t="s">
        <v>58</v>
      </c>
      <c r="D121" s="237" t="s">
        <v>167</v>
      </c>
      <c r="E121" s="237" t="s">
        <v>185</v>
      </c>
      <c r="F121" s="230">
        <f>'Прил 11'!G382</f>
        <v>300</v>
      </c>
    </row>
    <row r="122" spans="1:6" ht="18.75">
      <c r="A122" s="61" t="s">
        <v>65</v>
      </c>
      <c r="B122" s="62" t="s">
        <v>36</v>
      </c>
      <c r="C122" s="62"/>
      <c r="D122" s="62"/>
      <c r="E122" s="62"/>
      <c r="F122" s="41">
        <f>F133+F129+F123</f>
        <v>4454.2</v>
      </c>
    </row>
    <row r="123" spans="1:6" ht="18.75">
      <c r="A123" s="166" t="s">
        <v>360</v>
      </c>
      <c r="B123" s="62" t="s">
        <v>36</v>
      </c>
      <c r="C123" s="62" t="s">
        <v>74</v>
      </c>
      <c r="D123" s="62"/>
      <c r="E123" s="62"/>
      <c r="F123" s="41">
        <f>F124</f>
        <v>1207.5</v>
      </c>
    </row>
    <row r="124" spans="1:6" ht="31.5">
      <c r="A124" s="165" t="s">
        <v>362</v>
      </c>
      <c r="B124" s="49" t="s">
        <v>36</v>
      </c>
      <c r="C124" s="49" t="s">
        <v>74</v>
      </c>
      <c r="D124" s="49" t="s">
        <v>361</v>
      </c>
      <c r="E124" s="49"/>
      <c r="F124" s="36">
        <f>F125</f>
        <v>1207.5</v>
      </c>
    </row>
    <row r="125" spans="1:6" ht="15.75">
      <c r="A125" s="165" t="s">
        <v>363</v>
      </c>
      <c r="B125" s="49" t="s">
        <v>36</v>
      </c>
      <c r="C125" s="49" t="s">
        <v>74</v>
      </c>
      <c r="D125" s="167" t="s">
        <v>364</v>
      </c>
      <c r="E125" s="49"/>
      <c r="F125" s="36">
        <f>F126</f>
        <v>1207.5</v>
      </c>
    </row>
    <row r="126" spans="1:6" ht="31.5">
      <c r="A126" s="165" t="s">
        <v>365</v>
      </c>
      <c r="B126" s="49" t="s">
        <v>36</v>
      </c>
      <c r="C126" s="49" t="s">
        <v>74</v>
      </c>
      <c r="D126" s="49" t="s">
        <v>366</v>
      </c>
      <c r="E126" s="49"/>
      <c r="F126" s="36">
        <f>F127</f>
        <v>1207.5</v>
      </c>
    </row>
    <row r="127" spans="1:6" ht="31.5">
      <c r="A127" s="165" t="s">
        <v>368</v>
      </c>
      <c r="B127" s="49" t="s">
        <v>36</v>
      </c>
      <c r="C127" s="49" t="s">
        <v>74</v>
      </c>
      <c r="D127" s="49" t="s">
        <v>367</v>
      </c>
      <c r="E127" s="49"/>
      <c r="F127" s="36">
        <f>F128</f>
        <v>1207.5</v>
      </c>
    </row>
    <row r="128" spans="1:6" s="211" customFormat="1" ht="15.75">
      <c r="A128" s="47" t="s">
        <v>184</v>
      </c>
      <c r="B128" s="48" t="s">
        <v>36</v>
      </c>
      <c r="C128" s="48" t="s">
        <v>74</v>
      </c>
      <c r="D128" s="48" t="s">
        <v>367</v>
      </c>
      <c r="E128" s="48" t="s">
        <v>185</v>
      </c>
      <c r="F128" s="40">
        <f>'Прил 11'!G389</f>
        <v>1207.5</v>
      </c>
    </row>
    <row r="129" spans="1:6" ht="18.75">
      <c r="A129" s="61" t="s">
        <v>217</v>
      </c>
      <c r="B129" s="62" t="s">
        <v>36</v>
      </c>
      <c r="C129" s="62" t="s">
        <v>13</v>
      </c>
      <c r="D129" s="62"/>
      <c r="E129" s="62"/>
      <c r="F129" s="41">
        <f>F130</f>
        <v>383.1</v>
      </c>
    </row>
    <row r="130" spans="1:6" ht="15.75">
      <c r="A130" s="9" t="s">
        <v>218</v>
      </c>
      <c r="B130" s="49" t="s">
        <v>36</v>
      </c>
      <c r="C130" s="49" t="s">
        <v>13</v>
      </c>
      <c r="D130" s="49" t="s">
        <v>215</v>
      </c>
      <c r="E130" s="49"/>
      <c r="F130" s="36">
        <f>F131</f>
        <v>383.1</v>
      </c>
    </row>
    <row r="131" spans="1:6" ht="47.25">
      <c r="A131" s="9" t="s">
        <v>219</v>
      </c>
      <c r="B131" s="49" t="s">
        <v>36</v>
      </c>
      <c r="C131" s="49" t="s">
        <v>13</v>
      </c>
      <c r="D131" s="49" t="s">
        <v>216</v>
      </c>
      <c r="E131" s="49"/>
      <c r="F131" s="36">
        <f>F132</f>
        <v>383.1</v>
      </c>
    </row>
    <row r="132" spans="1:6" s="211" customFormat="1" ht="15.75">
      <c r="A132" s="47" t="s">
        <v>186</v>
      </c>
      <c r="B132" s="48" t="s">
        <v>36</v>
      </c>
      <c r="C132" s="48" t="s">
        <v>13</v>
      </c>
      <c r="D132" s="48" t="s">
        <v>216</v>
      </c>
      <c r="E132" s="48" t="s">
        <v>187</v>
      </c>
      <c r="F132" s="40">
        <f>'Прил 11'!G393</f>
        <v>383.1</v>
      </c>
    </row>
    <row r="133" spans="1:6" ht="18.75">
      <c r="A133" s="65" t="s">
        <v>66</v>
      </c>
      <c r="B133" s="62" t="s">
        <v>36</v>
      </c>
      <c r="C133" s="62" t="s">
        <v>67</v>
      </c>
      <c r="D133" s="62"/>
      <c r="E133" s="62" t="s">
        <v>68</v>
      </c>
      <c r="F133" s="41">
        <f>F134+F137+F146+F151+F139</f>
        <v>2863.6</v>
      </c>
    </row>
    <row r="134" spans="1:6" ht="15.75">
      <c r="A134" s="10" t="s">
        <v>69</v>
      </c>
      <c r="B134" s="49" t="s">
        <v>36</v>
      </c>
      <c r="C134" s="49" t="s">
        <v>67</v>
      </c>
      <c r="D134" s="49" t="s">
        <v>70</v>
      </c>
      <c r="E134" s="49"/>
      <c r="F134" s="36">
        <f>F135</f>
        <v>433.2</v>
      </c>
    </row>
    <row r="135" spans="1:6" ht="15.75">
      <c r="A135" s="10" t="s">
        <v>71</v>
      </c>
      <c r="B135" s="49" t="s">
        <v>36</v>
      </c>
      <c r="C135" s="49" t="s">
        <v>67</v>
      </c>
      <c r="D135" s="49" t="s">
        <v>72</v>
      </c>
      <c r="E135" s="49"/>
      <c r="F135" s="36">
        <f>F136</f>
        <v>433.2</v>
      </c>
    </row>
    <row r="136" spans="1:6" s="211" customFormat="1" ht="15.75">
      <c r="A136" s="47" t="s">
        <v>184</v>
      </c>
      <c r="B136" s="48" t="s">
        <v>36</v>
      </c>
      <c r="C136" s="48" t="s">
        <v>67</v>
      </c>
      <c r="D136" s="48" t="s">
        <v>72</v>
      </c>
      <c r="E136" s="48" t="s">
        <v>185</v>
      </c>
      <c r="F136" s="40">
        <f>'Прил 11'!G397</f>
        <v>433.2</v>
      </c>
    </row>
    <row r="137" spans="1:6" ht="47.25">
      <c r="A137" s="10" t="s">
        <v>168</v>
      </c>
      <c r="B137" s="49" t="s">
        <v>36</v>
      </c>
      <c r="C137" s="49" t="s">
        <v>67</v>
      </c>
      <c r="D137" s="49" t="s">
        <v>126</v>
      </c>
      <c r="E137" s="49"/>
      <c r="F137" s="36">
        <f>F138</f>
        <v>203.2</v>
      </c>
    </row>
    <row r="138" spans="1:6" s="211" customFormat="1" ht="15.75">
      <c r="A138" s="47" t="s">
        <v>186</v>
      </c>
      <c r="B138" s="48" t="s">
        <v>36</v>
      </c>
      <c r="C138" s="48" t="s">
        <v>67</v>
      </c>
      <c r="D138" s="48" t="s">
        <v>126</v>
      </c>
      <c r="E138" s="48" t="s">
        <v>187</v>
      </c>
      <c r="F138" s="40">
        <f>'Прил 11'!G399</f>
        <v>203.2</v>
      </c>
    </row>
    <row r="139" spans="1:6" s="211" customFormat="1" ht="31.5">
      <c r="A139" s="253" t="s">
        <v>453</v>
      </c>
      <c r="B139" s="3" t="s">
        <v>36</v>
      </c>
      <c r="C139" s="3" t="s">
        <v>67</v>
      </c>
      <c r="D139" s="3" t="s">
        <v>361</v>
      </c>
      <c r="E139" s="116"/>
      <c r="F139" s="117">
        <f>F140</f>
        <v>600</v>
      </c>
    </row>
    <row r="140" spans="1:6" s="211" customFormat="1" ht="31.5">
      <c r="A140" s="253" t="s">
        <v>451</v>
      </c>
      <c r="B140" s="3" t="s">
        <v>36</v>
      </c>
      <c r="C140" s="3" t="s">
        <v>67</v>
      </c>
      <c r="D140" s="3" t="s">
        <v>452</v>
      </c>
      <c r="E140" s="116"/>
      <c r="F140" s="117">
        <f>F141+F144</f>
        <v>600</v>
      </c>
    </row>
    <row r="141" spans="1:6" s="211" customFormat="1" ht="47.25">
      <c r="A141" s="253" t="s">
        <v>450</v>
      </c>
      <c r="B141" s="3" t="s">
        <v>36</v>
      </c>
      <c r="C141" s="3" t="s">
        <v>67</v>
      </c>
      <c r="D141" s="3" t="s">
        <v>449</v>
      </c>
      <c r="E141" s="116"/>
      <c r="F141" s="117">
        <f>F142</f>
        <v>132</v>
      </c>
    </row>
    <row r="142" spans="1:6" s="211" customFormat="1" ht="15.75">
      <c r="A142" s="253" t="s">
        <v>448</v>
      </c>
      <c r="B142" s="3" t="s">
        <v>36</v>
      </c>
      <c r="C142" s="3" t="s">
        <v>67</v>
      </c>
      <c r="D142" s="3" t="s">
        <v>447</v>
      </c>
      <c r="E142" s="116"/>
      <c r="F142" s="117">
        <f>F143</f>
        <v>132</v>
      </c>
    </row>
    <row r="143" spans="1:6" s="211" customFormat="1" ht="15.75">
      <c r="A143" s="118" t="s">
        <v>186</v>
      </c>
      <c r="B143" s="116" t="s">
        <v>36</v>
      </c>
      <c r="C143" s="116" t="s">
        <v>67</v>
      </c>
      <c r="D143" s="116" t="s">
        <v>447</v>
      </c>
      <c r="E143" s="116" t="s">
        <v>187</v>
      </c>
      <c r="F143" s="27">
        <f>'Прил 11'!G404</f>
        <v>132</v>
      </c>
    </row>
    <row r="144" spans="1:6" s="211" customFormat="1" ht="31.5">
      <c r="A144" s="253" t="s">
        <v>455</v>
      </c>
      <c r="B144" s="3" t="s">
        <v>36</v>
      </c>
      <c r="C144" s="3" t="s">
        <v>67</v>
      </c>
      <c r="D144" s="3" t="s">
        <v>454</v>
      </c>
      <c r="E144" s="116"/>
      <c r="F144" s="27">
        <f>F145</f>
        <v>468</v>
      </c>
    </row>
    <row r="145" spans="1:6" s="211" customFormat="1" ht="15.75">
      <c r="A145" s="118" t="s">
        <v>186</v>
      </c>
      <c r="B145" s="116" t="s">
        <v>36</v>
      </c>
      <c r="C145" s="116" t="s">
        <v>67</v>
      </c>
      <c r="D145" s="116" t="s">
        <v>454</v>
      </c>
      <c r="E145" s="116" t="s">
        <v>187</v>
      </c>
      <c r="F145" s="27">
        <f>'Прил 11'!G406</f>
        <v>468</v>
      </c>
    </row>
    <row r="146" spans="1:6" ht="31.5">
      <c r="A146" s="172" t="s">
        <v>269</v>
      </c>
      <c r="B146" s="71" t="s">
        <v>36</v>
      </c>
      <c r="C146" s="71" t="s">
        <v>67</v>
      </c>
      <c r="D146" s="169" t="s">
        <v>348</v>
      </c>
      <c r="E146" s="49"/>
      <c r="F146" s="36">
        <f>F147</f>
        <v>1425.2</v>
      </c>
    </row>
    <row r="147" spans="1:6" ht="31.5">
      <c r="A147" s="131" t="s">
        <v>270</v>
      </c>
      <c r="B147" s="49" t="s">
        <v>36</v>
      </c>
      <c r="C147" s="49" t="s">
        <v>67</v>
      </c>
      <c r="D147" s="154" t="s">
        <v>349</v>
      </c>
      <c r="E147" s="49"/>
      <c r="F147" s="36">
        <f>F148</f>
        <v>1425.2</v>
      </c>
    </row>
    <row r="148" spans="1:6" ht="31.5">
      <c r="A148" s="131" t="s">
        <v>271</v>
      </c>
      <c r="B148" s="49" t="s">
        <v>36</v>
      </c>
      <c r="C148" s="49" t="s">
        <v>67</v>
      </c>
      <c r="D148" s="154" t="s">
        <v>350</v>
      </c>
      <c r="E148" s="49"/>
      <c r="F148" s="36">
        <f>F149</f>
        <v>1425.2</v>
      </c>
    </row>
    <row r="149" spans="1:6" ht="47.25">
      <c r="A149" s="131" t="s">
        <v>381</v>
      </c>
      <c r="B149" s="49" t="s">
        <v>36</v>
      </c>
      <c r="C149" s="49" t="s">
        <v>67</v>
      </c>
      <c r="D149" s="154" t="s">
        <v>351</v>
      </c>
      <c r="E149" s="49"/>
      <c r="F149" s="36">
        <f>F150</f>
        <v>1425.2</v>
      </c>
    </row>
    <row r="150" spans="1:6" s="211" customFormat="1" ht="15.75">
      <c r="A150" s="47" t="s">
        <v>186</v>
      </c>
      <c r="B150" s="48" t="s">
        <v>36</v>
      </c>
      <c r="C150" s="48" t="s">
        <v>67</v>
      </c>
      <c r="D150" s="155" t="s">
        <v>351</v>
      </c>
      <c r="E150" s="48" t="s">
        <v>187</v>
      </c>
      <c r="F150" s="40">
        <f>'Прил 11'!G411</f>
        <v>1425.2</v>
      </c>
    </row>
    <row r="151" spans="1:6" ht="15.75">
      <c r="A151" s="9" t="s">
        <v>246</v>
      </c>
      <c r="B151" s="49" t="s">
        <v>36</v>
      </c>
      <c r="C151" s="49" t="s">
        <v>67</v>
      </c>
      <c r="D151" s="49" t="s">
        <v>47</v>
      </c>
      <c r="E151" s="49"/>
      <c r="F151" s="36">
        <f>F152</f>
        <v>202</v>
      </c>
    </row>
    <row r="152" spans="1:6" ht="31.5">
      <c r="A152" s="91" t="s">
        <v>276</v>
      </c>
      <c r="B152" s="243" t="s">
        <v>36</v>
      </c>
      <c r="C152" s="243" t="s">
        <v>67</v>
      </c>
      <c r="D152" s="243" t="s">
        <v>110</v>
      </c>
      <c r="E152" s="243"/>
      <c r="F152" s="248">
        <f>F153</f>
        <v>202</v>
      </c>
    </row>
    <row r="153" spans="1:6" s="211" customFormat="1" ht="15.75">
      <c r="A153" s="47" t="s">
        <v>186</v>
      </c>
      <c r="B153" s="237" t="s">
        <v>36</v>
      </c>
      <c r="C153" s="237" t="s">
        <v>67</v>
      </c>
      <c r="D153" s="237" t="s">
        <v>110</v>
      </c>
      <c r="E153" s="233" t="s">
        <v>187</v>
      </c>
      <c r="F153" s="235">
        <f>'Прил 11'!G414</f>
        <v>202</v>
      </c>
    </row>
    <row r="154" spans="1:6" ht="18.75">
      <c r="A154" s="65" t="s">
        <v>73</v>
      </c>
      <c r="B154" s="62" t="s">
        <v>74</v>
      </c>
      <c r="C154" s="62"/>
      <c r="D154" s="62"/>
      <c r="E154" s="62"/>
      <c r="F154" s="41">
        <f>F155</f>
        <v>10000</v>
      </c>
    </row>
    <row r="155" spans="1:6" ht="18.75">
      <c r="A155" s="66" t="s">
        <v>180</v>
      </c>
      <c r="B155" s="67" t="s">
        <v>74</v>
      </c>
      <c r="C155" s="67" t="s">
        <v>14</v>
      </c>
      <c r="D155" s="67"/>
      <c r="E155" s="67"/>
      <c r="F155" s="102">
        <f>F156</f>
        <v>10000</v>
      </c>
    </row>
    <row r="156" spans="1:6" ht="15.75">
      <c r="A156" s="9" t="s">
        <v>246</v>
      </c>
      <c r="B156" s="49" t="s">
        <v>74</v>
      </c>
      <c r="C156" s="49" t="s">
        <v>14</v>
      </c>
      <c r="D156" s="49" t="s">
        <v>47</v>
      </c>
      <c r="E156" s="49"/>
      <c r="F156" s="36">
        <f>F157</f>
        <v>10000</v>
      </c>
    </row>
    <row r="157" spans="1:6" ht="47.25">
      <c r="A157" s="81" t="s">
        <v>277</v>
      </c>
      <c r="B157" s="243" t="s">
        <v>74</v>
      </c>
      <c r="C157" s="243" t="s">
        <v>14</v>
      </c>
      <c r="D157" s="243" t="s">
        <v>198</v>
      </c>
      <c r="E157" s="243"/>
      <c r="F157" s="248">
        <f>F158</f>
        <v>10000</v>
      </c>
    </row>
    <row r="158" spans="1:6" s="211" customFormat="1" ht="31.5">
      <c r="A158" s="174" t="s">
        <v>286</v>
      </c>
      <c r="B158" s="237" t="s">
        <v>74</v>
      </c>
      <c r="C158" s="237" t="s">
        <v>14</v>
      </c>
      <c r="D158" s="237" t="s">
        <v>198</v>
      </c>
      <c r="E158" s="237" t="s">
        <v>194</v>
      </c>
      <c r="F158" s="230">
        <f>'Прил 11'!G419</f>
        <v>10000</v>
      </c>
    </row>
    <row r="159" spans="1:6" ht="18.75">
      <c r="A159" s="4" t="s">
        <v>282</v>
      </c>
      <c r="B159" s="119" t="s">
        <v>12</v>
      </c>
      <c r="C159" s="119"/>
      <c r="D159" s="119"/>
      <c r="E159" s="94"/>
      <c r="F159" s="36">
        <f>F160</f>
        <v>350</v>
      </c>
    </row>
    <row r="160" spans="1:6" ht="15.75">
      <c r="A160" s="5" t="s">
        <v>278</v>
      </c>
      <c r="B160" s="3" t="s">
        <v>12</v>
      </c>
      <c r="C160" s="3" t="s">
        <v>74</v>
      </c>
      <c r="D160" s="3"/>
      <c r="E160" s="70"/>
      <c r="F160" s="36">
        <f>F161</f>
        <v>350</v>
      </c>
    </row>
    <row r="161" spans="1:6" ht="15.75">
      <c r="A161" s="9" t="s">
        <v>246</v>
      </c>
      <c r="B161" s="3" t="s">
        <v>12</v>
      </c>
      <c r="C161" s="3" t="s">
        <v>74</v>
      </c>
      <c r="D161" s="3" t="s">
        <v>47</v>
      </c>
      <c r="E161" s="70"/>
      <c r="F161" s="36">
        <f>F162</f>
        <v>350</v>
      </c>
    </row>
    <row r="162" spans="1:6" ht="31.5">
      <c r="A162" s="5" t="s">
        <v>279</v>
      </c>
      <c r="B162" s="243" t="s">
        <v>280</v>
      </c>
      <c r="C162" s="243" t="s">
        <v>74</v>
      </c>
      <c r="D162" s="243" t="s">
        <v>281</v>
      </c>
      <c r="E162" s="249"/>
      <c r="F162" s="248">
        <f>F163</f>
        <v>350</v>
      </c>
    </row>
    <row r="163" spans="1:6" s="211" customFormat="1" ht="15.75">
      <c r="A163" s="47" t="s">
        <v>184</v>
      </c>
      <c r="B163" s="237" t="s">
        <v>280</v>
      </c>
      <c r="C163" s="237" t="s">
        <v>74</v>
      </c>
      <c r="D163" s="237" t="s">
        <v>281</v>
      </c>
      <c r="E163" s="233" t="s">
        <v>185</v>
      </c>
      <c r="F163" s="230">
        <f>'Прил 11'!G424</f>
        <v>350</v>
      </c>
    </row>
    <row r="164" spans="1:6" ht="18.75">
      <c r="A164" s="61" t="s">
        <v>369</v>
      </c>
      <c r="B164" s="62" t="s">
        <v>30</v>
      </c>
      <c r="C164" s="50"/>
      <c r="D164" s="50"/>
      <c r="E164" s="50"/>
      <c r="F164" s="39">
        <f>F165+F209+F271+F277+F317</f>
        <v>632615.4</v>
      </c>
    </row>
    <row r="165" spans="1:6" ht="18.75">
      <c r="A165" s="66" t="s">
        <v>39</v>
      </c>
      <c r="B165" s="67" t="s">
        <v>30</v>
      </c>
      <c r="C165" s="67" t="s">
        <v>14</v>
      </c>
      <c r="D165" s="67"/>
      <c r="E165" s="67"/>
      <c r="F165" s="35">
        <f>F166+F172+F184+F194+F206+F179</f>
        <v>176702.4</v>
      </c>
    </row>
    <row r="166" spans="1:6" ht="15.75">
      <c r="A166" s="9" t="s">
        <v>40</v>
      </c>
      <c r="B166" s="49" t="s">
        <v>30</v>
      </c>
      <c r="C166" s="49" t="s">
        <v>14</v>
      </c>
      <c r="D166" s="49" t="s">
        <v>41</v>
      </c>
      <c r="E166" s="49"/>
      <c r="F166" s="36">
        <f>F167</f>
        <v>55965.4</v>
      </c>
    </row>
    <row r="167" spans="1:6" ht="15.75">
      <c r="A167" s="9" t="s">
        <v>224</v>
      </c>
      <c r="B167" s="49" t="s">
        <v>30</v>
      </c>
      <c r="C167" s="49" t="s">
        <v>14</v>
      </c>
      <c r="D167" s="49" t="s">
        <v>42</v>
      </c>
      <c r="E167" s="49"/>
      <c r="F167" s="36">
        <f>F168+F169+F170+F171</f>
        <v>55965.4</v>
      </c>
    </row>
    <row r="168" spans="1:6" s="211" customFormat="1" ht="47.25">
      <c r="A168" s="51" t="s">
        <v>182</v>
      </c>
      <c r="B168" s="48" t="s">
        <v>30</v>
      </c>
      <c r="C168" s="48" t="s">
        <v>14</v>
      </c>
      <c r="D168" s="48" t="s">
        <v>42</v>
      </c>
      <c r="E168" s="48" t="s">
        <v>183</v>
      </c>
      <c r="F168" s="40">
        <f>'Прил 11'!G115</f>
        <v>4955.7</v>
      </c>
    </row>
    <row r="169" spans="1:6" s="211" customFormat="1" ht="15.75">
      <c r="A169" s="47" t="s">
        <v>184</v>
      </c>
      <c r="B169" s="48" t="s">
        <v>30</v>
      </c>
      <c r="C169" s="48" t="s">
        <v>14</v>
      </c>
      <c r="D169" s="48" t="s">
        <v>42</v>
      </c>
      <c r="E169" s="48" t="s">
        <v>185</v>
      </c>
      <c r="F169" s="40">
        <f>'Прил 11'!G116+'Прил 11'!G429</f>
        <v>43828.4</v>
      </c>
    </row>
    <row r="170" spans="1:6" s="211" customFormat="1" ht="31.5">
      <c r="A170" s="47" t="s">
        <v>287</v>
      </c>
      <c r="B170" s="48" t="s">
        <v>30</v>
      </c>
      <c r="C170" s="48" t="s">
        <v>14</v>
      </c>
      <c r="D170" s="48" t="s">
        <v>42</v>
      </c>
      <c r="E170" s="48" t="s">
        <v>164</v>
      </c>
      <c r="F170" s="40">
        <f>'Прил 11'!G117</f>
        <v>6548.3</v>
      </c>
    </row>
    <row r="171" spans="1:6" s="211" customFormat="1" ht="15.75">
      <c r="A171" s="47" t="s">
        <v>186</v>
      </c>
      <c r="B171" s="48" t="s">
        <v>30</v>
      </c>
      <c r="C171" s="48" t="s">
        <v>14</v>
      </c>
      <c r="D171" s="48" t="s">
        <v>42</v>
      </c>
      <c r="E171" s="48" t="s">
        <v>187</v>
      </c>
      <c r="F171" s="40">
        <f>'Прил 11'!G118</f>
        <v>633</v>
      </c>
    </row>
    <row r="172" spans="1:6" ht="15.75">
      <c r="A172" s="132" t="s">
        <v>257</v>
      </c>
      <c r="B172" s="49" t="s">
        <v>30</v>
      </c>
      <c r="C172" s="49" t="s">
        <v>14</v>
      </c>
      <c r="D172" s="154" t="s">
        <v>327</v>
      </c>
      <c r="E172" s="49"/>
      <c r="F172" s="36">
        <f>F173</f>
        <v>107336.20000000001</v>
      </c>
    </row>
    <row r="173" spans="1:6" ht="15.75">
      <c r="A173" s="132" t="s">
        <v>258</v>
      </c>
      <c r="B173" s="49" t="s">
        <v>30</v>
      </c>
      <c r="C173" s="49" t="s">
        <v>14</v>
      </c>
      <c r="D173" s="154" t="s">
        <v>328</v>
      </c>
      <c r="E173" s="49"/>
      <c r="F173" s="36">
        <f>F174</f>
        <v>107336.20000000001</v>
      </c>
    </row>
    <row r="174" spans="1:6" ht="31.5">
      <c r="A174" s="131" t="s">
        <v>259</v>
      </c>
      <c r="B174" s="49" t="s">
        <v>30</v>
      </c>
      <c r="C174" s="49" t="s">
        <v>14</v>
      </c>
      <c r="D174" s="154" t="s">
        <v>329</v>
      </c>
      <c r="E174" s="49"/>
      <c r="F174" s="36">
        <f>F175</f>
        <v>107336.20000000001</v>
      </c>
    </row>
    <row r="175" spans="1:6" ht="47.25">
      <c r="A175" s="131" t="s">
        <v>370</v>
      </c>
      <c r="B175" s="49" t="s">
        <v>30</v>
      </c>
      <c r="C175" s="49" t="s">
        <v>14</v>
      </c>
      <c r="D175" s="154" t="s">
        <v>330</v>
      </c>
      <c r="E175" s="49"/>
      <c r="F175" s="36">
        <f>F176+F177+F178</f>
        <v>107336.20000000001</v>
      </c>
    </row>
    <row r="176" spans="1:6" s="211" customFormat="1" ht="47.25">
      <c r="A176" s="92" t="s">
        <v>182</v>
      </c>
      <c r="B176" s="48" t="s">
        <v>30</v>
      </c>
      <c r="C176" s="48" t="s">
        <v>14</v>
      </c>
      <c r="D176" s="155" t="s">
        <v>330</v>
      </c>
      <c r="E176" s="48" t="s">
        <v>183</v>
      </c>
      <c r="F176" s="40">
        <f>'Прил 11'!G123</f>
        <v>86421.1</v>
      </c>
    </row>
    <row r="177" spans="1:6" s="211" customFormat="1" ht="15.75">
      <c r="A177" s="47" t="s">
        <v>184</v>
      </c>
      <c r="B177" s="48" t="s">
        <v>30</v>
      </c>
      <c r="C177" s="48" t="s">
        <v>14</v>
      </c>
      <c r="D177" s="155" t="s">
        <v>330</v>
      </c>
      <c r="E177" s="48" t="s">
        <v>185</v>
      </c>
      <c r="F177" s="40">
        <f>'Прил 11'!G124</f>
        <v>475</v>
      </c>
    </row>
    <row r="178" spans="1:6" s="211" customFormat="1" ht="31.5">
      <c r="A178" s="47" t="s">
        <v>287</v>
      </c>
      <c r="B178" s="48" t="s">
        <v>30</v>
      </c>
      <c r="C178" s="48" t="s">
        <v>14</v>
      </c>
      <c r="D178" s="155" t="s">
        <v>330</v>
      </c>
      <c r="E178" s="48" t="s">
        <v>164</v>
      </c>
      <c r="F178" s="40">
        <f>'Прил 11'!G125</f>
        <v>20440.1</v>
      </c>
    </row>
    <row r="179" spans="1:6" ht="19.5" customHeight="1">
      <c r="A179" s="177" t="s">
        <v>399</v>
      </c>
      <c r="B179" s="49" t="s">
        <v>30</v>
      </c>
      <c r="C179" s="49" t="s">
        <v>14</v>
      </c>
      <c r="D179" s="154" t="s">
        <v>400</v>
      </c>
      <c r="E179" s="49"/>
      <c r="F179" s="36">
        <f>F180</f>
        <v>127.5</v>
      </c>
    </row>
    <row r="180" spans="1:6" ht="47.25">
      <c r="A180" s="178" t="s">
        <v>390</v>
      </c>
      <c r="B180" s="3" t="s">
        <v>30</v>
      </c>
      <c r="C180" s="3" t="s">
        <v>14</v>
      </c>
      <c r="D180" s="179" t="s">
        <v>387</v>
      </c>
      <c r="E180" s="116"/>
      <c r="F180" s="117">
        <f>F181</f>
        <v>127.5</v>
      </c>
    </row>
    <row r="181" spans="1:6" ht="31.5">
      <c r="A181" s="165" t="s">
        <v>401</v>
      </c>
      <c r="B181" s="3" t="s">
        <v>30</v>
      </c>
      <c r="C181" s="3" t="s">
        <v>14</v>
      </c>
      <c r="D181" s="179" t="s">
        <v>385</v>
      </c>
      <c r="E181" s="3"/>
      <c r="F181" s="117">
        <f>F182</f>
        <v>127.5</v>
      </c>
    </row>
    <row r="182" spans="1:6" ht="94.5">
      <c r="A182" s="180" t="s">
        <v>416</v>
      </c>
      <c r="B182" s="3" t="s">
        <v>30</v>
      </c>
      <c r="C182" s="3" t="s">
        <v>14</v>
      </c>
      <c r="D182" s="179" t="s">
        <v>386</v>
      </c>
      <c r="E182" s="3"/>
      <c r="F182" s="117">
        <f>F183</f>
        <v>127.5</v>
      </c>
    </row>
    <row r="183" spans="1:6" s="211" customFormat="1" ht="16.5" customHeight="1">
      <c r="A183" s="118" t="s">
        <v>184</v>
      </c>
      <c r="B183" s="116" t="s">
        <v>30</v>
      </c>
      <c r="C183" s="116" t="s">
        <v>14</v>
      </c>
      <c r="D183" s="181" t="s">
        <v>386</v>
      </c>
      <c r="E183" s="116" t="s">
        <v>185</v>
      </c>
      <c r="F183" s="27">
        <f>'Прил 11'!G130</f>
        <v>127.5</v>
      </c>
    </row>
    <row r="184" spans="1:6" ht="31.5">
      <c r="A184" s="168" t="s">
        <v>243</v>
      </c>
      <c r="B184" s="49" t="s">
        <v>30</v>
      </c>
      <c r="C184" s="49" t="s">
        <v>14</v>
      </c>
      <c r="D184" s="154" t="s">
        <v>321</v>
      </c>
      <c r="E184" s="49"/>
      <c r="F184" s="36">
        <f>F185+F190</f>
        <v>10816.3</v>
      </c>
    </row>
    <row r="185" spans="1:6" ht="31.5">
      <c r="A185" s="131" t="s">
        <v>244</v>
      </c>
      <c r="B185" s="49" t="s">
        <v>30</v>
      </c>
      <c r="C185" s="49" t="s">
        <v>14</v>
      </c>
      <c r="D185" s="154" t="s">
        <v>322</v>
      </c>
      <c r="E185" s="49"/>
      <c r="F185" s="36">
        <f>F186</f>
        <v>10676.3</v>
      </c>
    </row>
    <row r="186" spans="1:6" ht="31.5">
      <c r="A186" s="131" t="s">
        <v>245</v>
      </c>
      <c r="B186" s="49" t="s">
        <v>30</v>
      </c>
      <c r="C186" s="49" t="s">
        <v>14</v>
      </c>
      <c r="D186" s="154" t="s">
        <v>323</v>
      </c>
      <c r="E186" s="49"/>
      <c r="F186" s="36">
        <f>F187</f>
        <v>10676.3</v>
      </c>
    </row>
    <row r="187" spans="1:6" ht="51.75" customHeight="1">
      <c r="A187" s="131" t="s">
        <v>379</v>
      </c>
      <c r="B187" s="49" t="s">
        <v>30</v>
      </c>
      <c r="C187" s="49" t="s">
        <v>14</v>
      </c>
      <c r="D187" s="154" t="s">
        <v>324</v>
      </c>
      <c r="E187" s="49"/>
      <c r="F187" s="36">
        <f>F188+F189</f>
        <v>10676.3</v>
      </c>
    </row>
    <row r="188" spans="1:6" s="211" customFormat="1" ht="15.75">
      <c r="A188" s="47" t="s">
        <v>184</v>
      </c>
      <c r="B188" s="48" t="s">
        <v>30</v>
      </c>
      <c r="C188" s="48" t="s">
        <v>14</v>
      </c>
      <c r="D188" s="155" t="s">
        <v>324</v>
      </c>
      <c r="E188" s="48" t="s">
        <v>185</v>
      </c>
      <c r="F188" s="40">
        <f>'Прил 11'!G135</f>
        <v>9055.9</v>
      </c>
    </row>
    <row r="189" spans="1:6" s="211" customFormat="1" ht="31.5">
      <c r="A189" s="47" t="s">
        <v>287</v>
      </c>
      <c r="B189" s="48" t="s">
        <v>30</v>
      </c>
      <c r="C189" s="48" t="s">
        <v>14</v>
      </c>
      <c r="D189" s="217" t="s">
        <v>324</v>
      </c>
      <c r="E189" s="48" t="s">
        <v>164</v>
      </c>
      <c r="F189" s="40">
        <f>'Прил 11'!G136</f>
        <v>1620.4</v>
      </c>
    </row>
    <row r="190" spans="1:6" s="211" customFormat="1" ht="31.5">
      <c r="A190" s="222" t="s">
        <v>410</v>
      </c>
      <c r="B190" s="3" t="s">
        <v>30</v>
      </c>
      <c r="C190" s="3" t="s">
        <v>14</v>
      </c>
      <c r="D190" s="184" t="s">
        <v>408</v>
      </c>
      <c r="E190" s="116"/>
      <c r="F190" s="117">
        <f>F191</f>
        <v>140</v>
      </c>
    </row>
    <row r="191" spans="1:6" s="211" customFormat="1" ht="31.5">
      <c r="A191" s="222" t="s">
        <v>409</v>
      </c>
      <c r="B191" s="3" t="s">
        <v>30</v>
      </c>
      <c r="C191" s="3" t="s">
        <v>14</v>
      </c>
      <c r="D191" s="184" t="s">
        <v>407</v>
      </c>
      <c r="E191" s="116"/>
      <c r="F191" s="117">
        <f>F192</f>
        <v>140</v>
      </c>
    </row>
    <row r="192" spans="1:6" s="211" customFormat="1" ht="31.5">
      <c r="A192" s="222" t="s">
        <v>411</v>
      </c>
      <c r="B192" s="3" t="s">
        <v>30</v>
      </c>
      <c r="C192" s="3" t="s">
        <v>14</v>
      </c>
      <c r="D192" s="184" t="s">
        <v>406</v>
      </c>
      <c r="E192" s="116"/>
      <c r="F192" s="117">
        <f>F193</f>
        <v>140</v>
      </c>
    </row>
    <row r="193" spans="1:6" s="211" customFormat="1" ht="15.75">
      <c r="A193" s="118" t="s">
        <v>184</v>
      </c>
      <c r="B193" s="116" t="s">
        <v>30</v>
      </c>
      <c r="C193" s="116" t="s">
        <v>14</v>
      </c>
      <c r="D193" s="185" t="s">
        <v>406</v>
      </c>
      <c r="E193" s="116" t="s">
        <v>185</v>
      </c>
      <c r="F193" s="27">
        <f>'Прил 11'!G140</f>
        <v>140</v>
      </c>
    </row>
    <row r="194" spans="1:6" ht="15.75">
      <c r="A194" s="9" t="s">
        <v>246</v>
      </c>
      <c r="B194" s="49" t="s">
        <v>30</v>
      </c>
      <c r="C194" s="49" t="s">
        <v>14</v>
      </c>
      <c r="D194" s="49" t="s">
        <v>47</v>
      </c>
      <c r="E194" s="48"/>
      <c r="F194" s="36">
        <f>F195+F204</f>
        <v>1572</v>
      </c>
    </row>
    <row r="195" spans="1:6" ht="31.5">
      <c r="A195" s="9" t="s">
        <v>255</v>
      </c>
      <c r="B195" s="49" t="s">
        <v>30</v>
      </c>
      <c r="C195" s="49" t="s">
        <v>14</v>
      </c>
      <c r="D195" s="49" t="s">
        <v>98</v>
      </c>
      <c r="E195" s="49"/>
      <c r="F195" s="36">
        <f>F196+F198+F200+F202</f>
        <v>1432</v>
      </c>
    </row>
    <row r="196" spans="1:6" ht="15.75">
      <c r="A196" s="9" t="s">
        <v>188</v>
      </c>
      <c r="B196" s="243" t="s">
        <v>30</v>
      </c>
      <c r="C196" s="243" t="s">
        <v>14</v>
      </c>
      <c r="D196" s="243" t="s">
        <v>99</v>
      </c>
      <c r="E196" s="243"/>
      <c r="F196" s="248">
        <f>F197</f>
        <v>200</v>
      </c>
    </row>
    <row r="197" spans="1:6" s="211" customFormat="1" ht="15.75">
      <c r="A197" s="47" t="s">
        <v>184</v>
      </c>
      <c r="B197" s="237" t="s">
        <v>30</v>
      </c>
      <c r="C197" s="237" t="s">
        <v>14</v>
      </c>
      <c r="D197" s="237" t="s">
        <v>99</v>
      </c>
      <c r="E197" s="237" t="s">
        <v>185</v>
      </c>
      <c r="F197" s="230">
        <f>'Прил 11'!G144</f>
        <v>200</v>
      </c>
    </row>
    <row r="198" spans="1:6" ht="15.75">
      <c r="A198" s="9" t="s">
        <v>189</v>
      </c>
      <c r="B198" s="243" t="s">
        <v>30</v>
      </c>
      <c r="C198" s="243" t="s">
        <v>14</v>
      </c>
      <c r="D198" s="243" t="s">
        <v>100</v>
      </c>
      <c r="E198" s="243"/>
      <c r="F198" s="248">
        <f>F199</f>
        <v>200</v>
      </c>
    </row>
    <row r="199" spans="1:6" s="211" customFormat="1" ht="15.75">
      <c r="A199" s="47" t="s">
        <v>184</v>
      </c>
      <c r="B199" s="237" t="s">
        <v>30</v>
      </c>
      <c r="C199" s="237" t="s">
        <v>14</v>
      </c>
      <c r="D199" s="237" t="s">
        <v>100</v>
      </c>
      <c r="E199" s="237" t="s">
        <v>185</v>
      </c>
      <c r="F199" s="230">
        <f>'Прил 11'!G146</f>
        <v>200</v>
      </c>
    </row>
    <row r="200" spans="1:6" ht="15.75">
      <c r="A200" s="9" t="s">
        <v>190</v>
      </c>
      <c r="B200" s="243" t="s">
        <v>30</v>
      </c>
      <c r="C200" s="243" t="s">
        <v>14</v>
      </c>
      <c r="D200" s="243" t="s">
        <v>191</v>
      </c>
      <c r="E200" s="243"/>
      <c r="F200" s="248">
        <f>F201</f>
        <v>1000</v>
      </c>
    </row>
    <row r="201" spans="1:6" s="211" customFormat="1" ht="15.75">
      <c r="A201" s="47" t="s">
        <v>184</v>
      </c>
      <c r="B201" s="237" t="s">
        <v>30</v>
      </c>
      <c r="C201" s="237" t="s">
        <v>14</v>
      </c>
      <c r="D201" s="237" t="s">
        <v>191</v>
      </c>
      <c r="E201" s="237" t="s">
        <v>185</v>
      </c>
      <c r="F201" s="230">
        <f>'Прил 11'!G148</f>
        <v>1000</v>
      </c>
    </row>
    <row r="202" spans="1:6" ht="15.75">
      <c r="A202" s="9" t="s">
        <v>192</v>
      </c>
      <c r="B202" s="243" t="s">
        <v>30</v>
      </c>
      <c r="C202" s="243" t="s">
        <v>14</v>
      </c>
      <c r="D202" s="243" t="s">
        <v>104</v>
      </c>
      <c r="E202" s="243"/>
      <c r="F202" s="248">
        <f>F203</f>
        <v>32</v>
      </c>
    </row>
    <row r="203" spans="1:6" s="211" customFormat="1" ht="47.25">
      <c r="A203" s="92" t="s">
        <v>182</v>
      </c>
      <c r="B203" s="237" t="s">
        <v>30</v>
      </c>
      <c r="C203" s="237" t="s">
        <v>14</v>
      </c>
      <c r="D203" s="237" t="s">
        <v>104</v>
      </c>
      <c r="E203" s="237" t="s">
        <v>183</v>
      </c>
      <c r="F203" s="230">
        <f>'Прил 11'!G150</f>
        <v>32</v>
      </c>
    </row>
    <row r="204" spans="1:6" ht="31.5">
      <c r="A204" s="6" t="s">
        <v>248</v>
      </c>
      <c r="B204" s="243" t="s">
        <v>30</v>
      </c>
      <c r="C204" s="243" t="s">
        <v>14</v>
      </c>
      <c r="D204" s="243" t="s">
        <v>175</v>
      </c>
      <c r="E204" s="237"/>
      <c r="F204" s="248">
        <f>F205</f>
        <v>140</v>
      </c>
    </row>
    <row r="205" spans="1:6" s="211" customFormat="1" ht="15.75">
      <c r="A205" s="47" t="s">
        <v>184</v>
      </c>
      <c r="B205" s="237" t="s">
        <v>30</v>
      </c>
      <c r="C205" s="237" t="s">
        <v>14</v>
      </c>
      <c r="D205" s="237" t="s">
        <v>175</v>
      </c>
      <c r="E205" s="237" t="s">
        <v>185</v>
      </c>
      <c r="F205" s="230">
        <f>'Прил 11'!G152</f>
        <v>140</v>
      </c>
    </row>
    <row r="206" spans="1:6" ht="47.25">
      <c r="A206" s="10" t="s">
        <v>178</v>
      </c>
      <c r="B206" s="49" t="s">
        <v>30</v>
      </c>
      <c r="C206" s="49" t="s">
        <v>14</v>
      </c>
      <c r="D206" s="49" t="s">
        <v>163</v>
      </c>
      <c r="E206" s="49"/>
      <c r="F206" s="36">
        <f>F207</f>
        <v>885</v>
      </c>
    </row>
    <row r="207" spans="1:6" ht="47.25">
      <c r="A207" s="10" t="s">
        <v>202</v>
      </c>
      <c r="B207" s="49" t="s">
        <v>30</v>
      </c>
      <c r="C207" s="49" t="s">
        <v>14</v>
      </c>
      <c r="D207" s="49" t="s">
        <v>203</v>
      </c>
      <c r="E207" s="49"/>
      <c r="F207" s="36">
        <f>F208</f>
        <v>885</v>
      </c>
    </row>
    <row r="208" spans="1:6" s="211" customFormat="1" ht="47.25">
      <c r="A208" s="92" t="s">
        <v>182</v>
      </c>
      <c r="B208" s="48" t="s">
        <v>30</v>
      </c>
      <c r="C208" s="48" t="s">
        <v>14</v>
      </c>
      <c r="D208" s="48" t="s">
        <v>203</v>
      </c>
      <c r="E208" s="116" t="s">
        <v>183</v>
      </c>
      <c r="F208" s="40">
        <f>'Прил 11'!G155</f>
        <v>885</v>
      </c>
    </row>
    <row r="209" spans="1:6" ht="18.75">
      <c r="A209" s="61" t="s">
        <v>34</v>
      </c>
      <c r="B209" s="62" t="s">
        <v>30</v>
      </c>
      <c r="C209" s="62" t="s">
        <v>31</v>
      </c>
      <c r="D209" s="62"/>
      <c r="E209" s="62"/>
      <c r="F209" s="41">
        <f>F210+F216+F221+F234+F244+F266+F230</f>
        <v>358488.4999999999</v>
      </c>
    </row>
    <row r="210" spans="1:6" ht="15.75">
      <c r="A210" s="9" t="s">
        <v>43</v>
      </c>
      <c r="B210" s="49" t="s">
        <v>30</v>
      </c>
      <c r="C210" s="49" t="s">
        <v>31</v>
      </c>
      <c r="D210" s="49" t="s">
        <v>44</v>
      </c>
      <c r="E210" s="49"/>
      <c r="F210" s="36">
        <f>F211</f>
        <v>70619.8</v>
      </c>
    </row>
    <row r="211" spans="1:6" ht="15.75">
      <c r="A211" s="9" t="s">
        <v>224</v>
      </c>
      <c r="B211" s="49" t="s">
        <v>30</v>
      </c>
      <c r="C211" s="49" t="s">
        <v>31</v>
      </c>
      <c r="D211" s="49" t="s">
        <v>45</v>
      </c>
      <c r="E211" s="49"/>
      <c r="F211" s="36">
        <f>F212+F213+F214+F215</f>
        <v>70619.8</v>
      </c>
    </row>
    <row r="212" spans="1:6" s="211" customFormat="1" ht="47.25">
      <c r="A212" s="51" t="s">
        <v>182</v>
      </c>
      <c r="B212" s="48" t="s">
        <v>30</v>
      </c>
      <c r="C212" s="48" t="s">
        <v>31</v>
      </c>
      <c r="D212" s="48" t="s">
        <v>45</v>
      </c>
      <c r="E212" s="48" t="s">
        <v>183</v>
      </c>
      <c r="F212" s="40">
        <f>'Прил 11'!G159</f>
        <v>4564.6</v>
      </c>
    </row>
    <row r="213" spans="1:6" s="211" customFormat="1" ht="15.75">
      <c r="A213" s="47" t="s">
        <v>184</v>
      </c>
      <c r="B213" s="48" t="s">
        <v>30</v>
      </c>
      <c r="C213" s="48" t="s">
        <v>31</v>
      </c>
      <c r="D213" s="48" t="s">
        <v>45</v>
      </c>
      <c r="E213" s="48" t="s">
        <v>185</v>
      </c>
      <c r="F213" s="40">
        <f>'Прил 11'!G160+'Прил 11'!G433</f>
        <v>32380.4</v>
      </c>
    </row>
    <row r="214" spans="1:6" s="211" customFormat="1" ht="31.5">
      <c r="A214" s="47" t="s">
        <v>287</v>
      </c>
      <c r="B214" s="48" t="s">
        <v>30</v>
      </c>
      <c r="C214" s="48" t="s">
        <v>31</v>
      </c>
      <c r="D214" s="48" t="s">
        <v>45</v>
      </c>
      <c r="E214" s="48" t="s">
        <v>164</v>
      </c>
      <c r="F214" s="40">
        <f>'Прил 11'!G161</f>
        <v>33136.2</v>
      </c>
    </row>
    <row r="215" spans="1:6" s="211" customFormat="1" ht="15.75">
      <c r="A215" s="47" t="s">
        <v>186</v>
      </c>
      <c r="B215" s="48" t="s">
        <v>30</v>
      </c>
      <c r="C215" s="48" t="s">
        <v>31</v>
      </c>
      <c r="D215" s="48" t="s">
        <v>45</v>
      </c>
      <c r="E215" s="48" t="s">
        <v>187</v>
      </c>
      <c r="F215" s="40">
        <f>'Прил 11'!G162</f>
        <v>538.6</v>
      </c>
    </row>
    <row r="216" spans="1:6" ht="15.75">
      <c r="A216" s="9" t="s">
        <v>29</v>
      </c>
      <c r="B216" s="49" t="s">
        <v>30</v>
      </c>
      <c r="C216" s="49" t="s">
        <v>31</v>
      </c>
      <c r="D216" s="49" t="s">
        <v>32</v>
      </c>
      <c r="E216" s="49"/>
      <c r="F216" s="36">
        <f>F217</f>
        <v>49063.2</v>
      </c>
    </row>
    <row r="217" spans="1:6" ht="15.75">
      <c r="A217" s="9" t="s">
        <v>11</v>
      </c>
      <c r="B217" s="49" t="s">
        <v>30</v>
      </c>
      <c r="C217" s="49" t="s">
        <v>31</v>
      </c>
      <c r="D217" s="49" t="s">
        <v>33</v>
      </c>
      <c r="E217" s="49"/>
      <c r="F217" s="36">
        <f>F218+F219+F220</f>
        <v>49063.2</v>
      </c>
    </row>
    <row r="218" spans="1:6" s="211" customFormat="1" ht="47.25">
      <c r="A218" s="51" t="s">
        <v>182</v>
      </c>
      <c r="B218" s="48" t="s">
        <v>30</v>
      </c>
      <c r="C218" s="48" t="s">
        <v>31</v>
      </c>
      <c r="D218" s="48" t="s">
        <v>33</v>
      </c>
      <c r="E218" s="48" t="s">
        <v>183</v>
      </c>
      <c r="F218" s="40">
        <f>'Прил 11'!G16+'Прил 11'!G165</f>
        <v>35954.7</v>
      </c>
    </row>
    <row r="219" spans="1:6" s="211" customFormat="1" ht="15.75">
      <c r="A219" s="47" t="s">
        <v>184</v>
      </c>
      <c r="B219" s="48" t="s">
        <v>30</v>
      </c>
      <c r="C219" s="48" t="s">
        <v>31</v>
      </c>
      <c r="D219" s="48" t="s">
        <v>33</v>
      </c>
      <c r="E219" s="48" t="s">
        <v>185</v>
      </c>
      <c r="F219" s="40">
        <f>'Прил 11'!G17+'Прил 11'!G166+'Прил 11'!G436</f>
        <v>12979.1</v>
      </c>
    </row>
    <row r="220" spans="1:6" s="211" customFormat="1" ht="15.75">
      <c r="A220" s="47" t="s">
        <v>186</v>
      </c>
      <c r="B220" s="48" t="s">
        <v>30</v>
      </c>
      <c r="C220" s="48" t="s">
        <v>31</v>
      </c>
      <c r="D220" s="48" t="s">
        <v>33</v>
      </c>
      <c r="E220" s="48" t="s">
        <v>187</v>
      </c>
      <c r="F220" s="40">
        <f>'Прил 11'!G18+'Прил 11'!G167</f>
        <v>129.4</v>
      </c>
    </row>
    <row r="221" spans="1:6" ht="15.75">
      <c r="A221" s="132" t="s">
        <v>257</v>
      </c>
      <c r="B221" s="49" t="s">
        <v>30</v>
      </c>
      <c r="C221" s="49" t="s">
        <v>31</v>
      </c>
      <c r="D221" s="154" t="s">
        <v>327</v>
      </c>
      <c r="E221" s="49"/>
      <c r="F221" s="36">
        <f>F222</f>
        <v>207285.19999999998</v>
      </c>
    </row>
    <row r="222" spans="1:6" ht="15.75">
      <c r="A222" s="132" t="s">
        <v>258</v>
      </c>
      <c r="B222" s="49" t="s">
        <v>30</v>
      </c>
      <c r="C222" s="49" t="s">
        <v>31</v>
      </c>
      <c r="D222" s="154" t="s">
        <v>328</v>
      </c>
      <c r="E222" s="49"/>
      <c r="F222" s="36">
        <f>F223</f>
        <v>207285.19999999998</v>
      </c>
    </row>
    <row r="223" spans="1:6" ht="47.25">
      <c r="A223" s="131" t="s">
        <v>260</v>
      </c>
      <c r="B223" s="49" t="s">
        <v>30</v>
      </c>
      <c r="C223" s="49" t="s">
        <v>31</v>
      </c>
      <c r="D223" s="154" t="s">
        <v>331</v>
      </c>
      <c r="E223" s="49"/>
      <c r="F223" s="36">
        <f>F224+F228</f>
        <v>207285.19999999998</v>
      </c>
    </row>
    <row r="224" spans="1:6" ht="63">
      <c r="A224" s="131" t="s">
        <v>371</v>
      </c>
      <c r="B224" s="49" t="s">
        <v>30</v>
      </c>
      <c r="C224" s="49" t="s">
        <v>31</v>
      </c>
      <c r="D224" s="154" t="s">
        <v>332</v>
      </c>
      <c r="E224" s="49"/>
      <c r="F224" s="36">
        <f>F225+F226+F227</f>
        <v>207258.9</v>
      </c>
    </row>
    <row r="225" spans="1:6" s="211" customFormat="1" ht="47.25">
      <c r="A225" s="92" t="s">
        <v>182</v>
      </c>
      <c r="B225" s="48" t="s">
        <v>30</v>
      </c>
      <c r="C225" s="48" t="s">
        <v>31</v>
      </c>
      <c r="D225" s="155" t="s">
        <v>332</v>
      </c>
      <c r="E225" s="48" t="s">
        <v>183</v>
      </c>
      <c r="F225" s="40">
        <f>'Прил 11'!G172</f>
        <v>95951</v>
      </c>
    </row>
    <row r="226" spans="1:6" s="211" customFormat="1" ht="15.75">
      <c r="A226" s="47" t="s">
        <v>184</v>
      </c>
      <c r="B226" s="48" t="s">
        <v>30</v>
      </c>
      <c r="C226" s="48" t="s">
        <v>31</v>
      </c>
      <c r="D226" s="155" t="s">
        <v>332</v>
      </c>
      <c r="E226" s="48" t="s">
        <v>185</v>
      </c>
      <c r="F226" s="40">
        <f>'Прил 11'!G173</f>
        <v>693.4</v>
      </c>
    </row>
    <row r="227" spans="1:6" s="211" customFormat="1" ht="31.5">
      <c r="A227" s="47" t="s">
        <v>287</v>
      </c>
      <c r="B227" s="48" t="s">
        <v>30</v>
      </c>
      <c r="C227" s="48" t="s">
        <v>31</v>
      </c>
      <c r="D227" s="155" t="s">
        <v>332</v>
      </c>
      <c r="E227" s="48" t="s">
        <v>164</v>
      </c>
      <c r="F227" s="40">
        <f>'Прил 11'!G174</f>
        <v>110614.5</v>
      </c>
    </row>
    <row r="228" spans="1:6" s="211" customFormat="1" ht="47.25">
      <c r="A228" s="220" t="s">
        <v>431</v>
      </c>
      <c r="B228" s="3" t="s">
        <v>30</v>
      </c>
      <c r="C228" s="3" t="s">
        <v>31</v>
      </c>
      <c r="D228" s="259" t="s">
        <v>430</v>
      </c>
      <c r="E228" s="116"/>
      <c r="F228" s="117">
        <f>F229</f>
        <v>26.3</v>
      </c>
    </row>
    <row r="229" spans="1:6" s="211" customFormat="1" ht="15.75">
      <c r="A229" s="118" t="s">
        <v>184</v>
      </c>
      <c r="B229" s="116" t="s">
        <v>30</v>
      </c>
      <c r="C229" s="116" t="s">
        <v>31</v>
      </c>
      <c r="D229" s="260" t="s">
        <v>430</v>
      </c>
      <c r="E229" s="116" t="s">
        <v>185</v>
      </c>
      <c r="F229" s="27">
        <f>'Прил 11'!G176</f>
        <v>26.3</v>
      </c>
    </row>
    <row r="230" spans="1:6" s="211" customFormat="1" ht="31.5">
      <c r="A230" s="253" t="s">
        <v>261</v>
      </c>
      <c r="B230" s="3" t="s">
        <v>30</v>
      </c>
      <c r="C230" s="3" t="s">
        <v>31</v>
      </c>
      <c r="D230" s="179" t="s">
        <v>333</v>
      </c>
      <c r="E230" s="116"/>
      <c r="F230" s="117">
        <f>F231</f>
        <v>2500</v>
      </c>
    </row>
    <row r="231" spans="1:6" s="211" customFormat="1" ht="31.5">
      <c r="A231" s="253" t="s">
        <v>434</v>
      </c>
      <c r="B231" s="3" t="s">
        <v>30</v>
      </c>
      <c r="C231" s="3" t="s">
        <v>31</v>
      </c>
      <c r="D231" s="179" t="s">
        <v>433</v>
      </c>
      <c r="E231" s="116"/>
      <c r="F231" s="117">
        <f>F232</f>
        <v>2500</v>
      </c>
    </row>
    <row r="232" spans="1:6" s="211" customFormat="1" ht="31.5">
      <c r="A232" s="253" t="s">
        <v>435</v>
      </c>
      <c r="B232" s="3" t="s">
        <v>30</v>
      </c>
      <c r="C232" s="3" t="s">
        <v>31</v>
      </c>
      <c r="D232" s="179" t="s">
        <v>432</v>
      </c>
      <c r="E232" s="116"/>
      <c r="F232" s="117">
        <f>F233</f>
        <v>2500</v>
      </c>
    </row>
    <row r="233" spans="1:6" s="211" customFormat="1" ht="31.5">
      <c r="A233" s="118" t="s">
        <v>287</v>
      </c>
      <c r="B233" s="116" t="s">
        <v>30</v>
      </c>
      <c r="C233" s="116" t="s">
        <v>31</v>
      </c>
      <c r="D233" s="181" t="s">
        <v>432</v>
      </c>
      <c r="E233" s="116" t="s">
        <v>164</v>
      </c>
      <c r="F233" s="27">
        <f>'Прил 11'!G180</f>
        <v>2500</v>
      </c>
    </row>
    <row r="234" spans="1:6" ht="31.5">
      <c r="A234" s="168" t="s">
        <v>243</v>
      </c>
      <c r="B234" s="49" t="s">
        <v>30</v>
      </c>
      <c r="C234" s="49" t="s">
        <v>31</v>
      </c>
      <c r="D234" s="154" t="s">
        <v>321</v>
      </c>
      <c r="E234" s="49"/>
      <c r="F234" s="36">
        <f>F235+F240</f>
        <v>19130.100000000002</v>
      </c>
    </row>
    <row r="235" spans="1:6" ht="31.5">
      <c r="A235" s="131" t="s">
        <v>244</v>
      </c>
      <c r="B235" s="49" t="s">
        <v>30</v>
      </c>
      <c r="C235" s="49" t="s">
        <v>31</v>
      </c>
      <c r="D235" s="154" t="s">
        <v>322</v>
      </c>
      <c r="E235" s="49"/>
      <c r="F235" s="36">
        <f>F236</f>
        <v>18902.100000000002</v>
      </c>
    </row>
    <row r="236" spans="1:6" ht="31.5">
      <c r="A236" s="131" t="s">
        <v>245</v>
      </c>
      <c r="B236" s="49" t="s">
        <v>30</v>
      </c>
      <c r="C236" s="49" t="s">
        <v>31</v>
      </c>
      <c r="D236" s="154" t="s">
        <v>323</v>
      </c>
      <c r="E236" s="49"/>
      <c r="F236" s="36">
        <f>F237</f>
        <v>18902.100000000002</v>
      </c>
    </row>
    <row r="237" spans="1:6" ht="51" customHeight="1">
      <c r="A237" s="131" t="s">
        <v>379</v>
      </c>
      <c r="B237" s="49" t="s">
        <v>30</v>
      </c>
      <c r="C237" s="49" t="s">
        <v>31</v>
      </c>
      <c r="D237" s="154" t="s">
        <v>324</v>
      </c>
      <c r="E237" s="49"/>
      <c r="F237" s="36">
        <f>F238+F239</f>
        <v>18902.100000000002</v>
      </c>
    </row>
    <row r="238" spans="1:6" s="211" customFormat="1" ht="15.75">
      <c r="A238" s="47" t="s">
        <v>184</v>
      </c>
      <c r="B238" s="48" t="s">
        <v>30</v>
      </c>
      <c r="C238" s="48" t="s">
        <v>31</v>
      </c>
      <c r="D238" s="155" t="s">
        <v>324</v>
      </c>
      <c r="E238" s="48" t="s">
        <v>185</v>
      </c>
      <c r="F238" s="40">
        <f>'Прил 11'!G23+'Прил 11'!G185</f>
        <v>13009.800000000001</v>
      </c>
    </row>
    <row r="239" spans="1:6" s="211" customFormat="1" ht="31.5">
      <c r="A239" s="47" t="s">
        <v>287</v>
      </c>
      <c r="B239" s="48" t="s">
        <v>30</v>
      </c>
      <c r="C239" s="48" t="s">
        <v>31</v>
      </c>
      <c r="D239" s="217" t="s">
        <v>324</v>
      </c>
      <c r="E239" s="48" t="s">
        <v>164</v>
      </c>
      <c r="F239" s="40">
        <f>'Прил 11'!G186</f>
        <v>5892.3</v>
      </c>
    </row>
    <row r="240" spans="1:6" s="211" customFormat="1" ht="31.5">
      <c r="A240" s="222" t="s">
        <v>410</v>
      </c>
      <c r="B240" s="3" t="s">
        <v>30</v>
      </c>
      <c r="C240" s="3" t="s">
        <v>31</v>
      </c>
      <c r="D240" s="184" t="s">
        <v>408</v>
      </c>
      <c r="E240" s="116"/>
      <c r="F240" s="117">
        <f>F241</f>
        <v>228</v>
      </c>
    </row>
    <row r="241" spans="1:6" s="211" customFormat="1" ht="31.5">
      <c r="A241" s="222" t="s">
        <v>409</v>
      </c>
      <c r="B241" s="3" t="s">
        <v>30</v>
      </c>
      <c r="C241" s="3" t="s">
        <v>31</v>
      </c>
      <c r="D241" s="184" t="s">
        <v>407</v>
      </c>
      <c r="E241" s="116"/>
      <c r="F241" s="117">
        <f>F242</f>
        <v>228</v>
      </c>
    </row>
    <row r="242" spans="1:6" s="211" customFormat="1" ht="31.5">
      <c r="A242" s="222" t="s">
        <v>411</v>
      </c>
      <c r="B242" s="3" t="s">
        <v>30</v>
      </c>
      <c r="C242" s="3" t="s">
        <v>31</v>
      </c>
      <c r="D242" s="184" t="s">
        <v>406</v>
      </c>
      <c r="E242" s="116"/>
      <c r="F242" s="117">
        <f>F243</f>
        <v>228</v>
      </c>
    </row>
    <row r="243" spans="1:6" s="211" customFormat="1" ht="15.75">
      <c r="A243" s="118" t="s">
        <v>184</v>
      </c>
      <c r="B243" s="116" t="s">
        <v>30</v>
      </c>
      <c r="C243" s="116" t="s">
        <v>31</v>
      </c>
      <c r="D243" s="185" t="s">
        <v>406</v>
      </c>
      <c r="E243" s="116" t="s">
        <v>185</v>
      </c>
      <c r="F243" s="27">
        <f>'Прил 11'!G27+'Прил 11'!G190</f>
        <v>228</v>
      </c>
    </row>
    <row r="244" spans="1:6" ht="15.75">
      <c r="A244" s="9" t="s">
        <v>246</v>
      </c>
      <c r="B244" s="49" t="s">
        <v>30</v>
      </c>
      <c r="C244" s="49" t="s">
        <v>31</v>
      </c>
      <c r="D244" s="49" t="s">
        <v>47</v>
      </c>
      <c r="E244" s="48"/>
      <c r="F244" s="36">
        <f>F245+F248+F257+F259+F264+F262</f>
        <v>5249.599999999999</v>
      </c>
    </row>
    <row r="245" spans="1:6" ht="31.5">
      <c r="A245" s="91" t="s">
        <v>247</v>
      </c>
      <c r="B245" s="243" t="s">
        <v>30</v>
      </c>
      <c r="C245" s="243" t="s">
        <v>31</v>
      </c>
      <c r="D245" s="243" t="s">
        <v>48</v>
      </c>
      <c r="E245" s="243"/>
      <c r="F245" s="248">
        <f>F246+F247</f>
        <v>332.1</v>
      </c>
    </row>
    <row r="246" spans="1:6" s="211" customFormat="1" ht="15.75">
      <c r="A246" s="47" t="s">
        <v>184</v>
      </c>
      <c r="B246" s="237" t="s">
        <v>30</v>
      </c>
      <c r="C246" s="237" t="s">
        <v>31</v>
      </c>
      <c r="D246" s="237" t="s">
        <v>48</v>
      </c>
      <c r="E246" s="237" t="s">
        <v>185</v>
      </c>
      <c r="F246" s="230">
        <f>'Прил 11'!G30</f>
        <v>322.1</v>
      </c>
    </row>
    <row r="247" spans="1:6" s="211" customFormat="1" ht="15.75">
      <c r="A247" s="47" t="s">
        <v>199</v>
      </c>
      <c r="B247" s="237" t="s">
        <v>30</v>
      </c>
      <c r="C247" s="237" t="s">
        <v>31</v>
      </c>
      <c r="D247" s="237" t="s">
        <v>48</v>
      </c>
      <c r="E247" s="237" t="s">
        <v>195</v>
      </c>
      <c r="F247" s="230">
        <f>'Прил 11'!G31</f>
        <v>10</v>
      </c>
    </row>
    <row r="248" spans="1:6" ht="31.5">
      <c r="A248" s="9" t="s">
        <v>255</v>
      </c>
      <c r="B248" s="49" t="s">
        <v>30</v>
      </c>
      <c r="C248" s="49" t="s">
        <v>31</v>
      </c>
      <c r="D248" s="49" t="s">
        <v>98</v>
      </c>
      <c r="E248" s="49"/>
      <c r="F248" s="36">
        <f>F249+F251+F254</f>
        <v>1256</v>
      </c>
    </row>
    <row r="249" spans="1:6" ht="15.75">
      <c r="A249" s="9" t="s">
        <v>188</v>
      </c>
      <c r="B249" s="243" t="s">
        <v>30</v>
      </c>
      <c r="C249" s="243" t="s">
        <v>31</v>
      </c>
      <c r="D249" s="243" t="s">
        <v>99</v>
      </c>
      <c r="E249" s="243"/>
      <c r="F249" s="248">
        <f>F250</f>
        <v>300</v>
      </c>
    </row>
    <row r="250" spans="1:6" s="211" customFormat="1" ht="15.75">
      <c r="A250" s="47" t="s">
        <v>184</v>
      </c>
      <c r="B250" s="237" t="s">
        <v>30</v>
      </c>
      <c r="C250" s="237" t="s">
        <v>31</v>
      </c>
      <c r="D250" s="237" t="s">
        <v>99</v>
      </c>
      <c r="E250" s="237" t="s">
        <v>185</v>
      </c>
      <c r="F250" s="230">
        <f>'Прил 11'!G194</f>
        <v>300</v>
      </c>
    </row>
    <row r="251" spans="1:6" ht="15.75">
      <c r="A251" s="9" t="s">
        <v>189</v>
      </c>
      <c r="B251" s="243" t="s">
        <v>30</v>
      </c>
      <c r="C251" s="243" t="s">
        <v>31</v>
      </c>
      <c r="D251" s="243" t="s">
        <v>100</v>
      </c>
      <c r="E251" s="243"/>
      <c r="F251" s="248">
        <f>F252+F253</f>
        <v>620</v>
      </c>
    </row>
    <row r="252" spans="1:6" s="211" customFormat="1" ht="15.75">
      <c r="A252" s="47" t="s">
        <v>184</v>
      </c>
      <c r="B252" s="237" t="s">
        <v>30</v>
      </c>
      <c r="C252" s="237" t="s">
        <v>31</v>
      </c>
      <c r="D252" s="237" t="s">
        <v>100</v>
      </c>
      <c r="E252" s="237" t="s">
        <v>185</v>
      </c>
      <c r="F252" s="230">
        <f>'Прил 11'!G196</f>
        <v>420</v>
      </c>
    </row>
    <row r="253" spans="1:6" s="211" customFormat="1" ht="31.5">
      <c r="A253" s="47" t="s">
        <v>287</v>
      </c>
      <c r="B253" s="237" t="s">
        <v>30</v>
      </c>
      <c r="C253" s="237" t="s">
        <v>31</v>
      </c>
      <c r="D253" s="237" t="s">
        <v>100</v>
      </c>
      <c r="E253" s="237" t="s">
        <v>164</v>
      </c>
      <c r="F253" s="230">
        <f>'Прил 11'!G197</f>
        <v>200</v>
      </c>
    </row>
    <row r="254" spans="1:6" ht="15.75">
      <c r="A254" s="9" t="s">
        <v>192</v>
      </c>
      <c r="B254" s="243" t="s">
        <v>30</v>
      </c>
      <c r="C254" s="243" t="s">
        <v>31</v>
      </c>
      <c r="D254" s="243" t="s">
        <v>104</v>
      </c>
      <c r="E254" s="243"/>
      <c r="F254" s="248">
        <f>F255+F256</f>
        <v>336</v>
      </c>
    </row>
    <row r="255" spans="1:6" s="211" customFormat="1" ht="47.25">
      <c r="A255" s="51" t="s">
        <v>182</v>
      </c>
      <c r="B255" s="237" t="s">
        <v>30</v>
      </c>
      <c r="C255" s="237" t="s">
        <v>31</v>
      </c>
      <c r="D255" s="237" t="s">
        <v>104</v>
      </c>
      <c r="E255" s="237" t="s">
        <v>183</v>
      </c>
      <c r="F255" s="230">
        <f>'Прил 11'!G199</f>
        <v>273</v>
      </c>
    </row>
    <row r="256" spans="1:6" s="211" customFormat="1" ht="31.5">
      <c r="A256" s="47" t="s">
        <v>287</v>
      </c>
      <c r="B256" s="237" t="s">
        <v>30</v>
      </c>
      <c r="C256" s="237" t="s">
        <v>31</v>
      </c>
      <c r="D256" s="237" t="s">
        <v>104</v>
      </c>
      <c r="E256" s="237" t="s">
        <v>164</v>
      </c>
      <c r="F256" s="230">
        <f>'Прил 11'!G200</f>
        <v>63</v>
      </c>
    </row>
    <row r="257" spans="1:6" ht="47.25">
      <c r="A257" s="9" t="s">
        <v>384</v>
      </c>
      <c r="B257" s="243" t="s">
        <v>30</v>
      </c>
      <c r="C257" s="243" t="s">
        <v>31</v>
      </c>
      <c r="D257" s="243" t="s">
        <v>179</v>
      </c>
      <c r="E257" s="243"/>
      <c r="F257" s="248">
        <f>F258</f>
        <v>40</v>
      </c>
    </row>
    <row r="258" spans="1:6" s="211" customFormat="1" ht="47.25">
      <c r="A258" s="51" t="s">
        <v>182</v>
      </c>
      <c r="B258" s="237" t="s">
        <v>30</v>
      </c>
      <c r="C258" s="237" t="s">
        <v>31</v>
      </c>
      <c r="D258" s="237" t="s">
        <v>179</v>
      </c>
      <c r="E258" s="237" t="s">
        <v>183</v>
      </c>
      <c r="F258" s="230">
        <f>'Прил 11'!G202</f>
        <v>40</v>
      </c>
    </row>
    <row r="259" spans="1:6" ht="31.5">
      <c r="A259" s="6" t="s">
        <v>248</v>
      </c>
      <c r="B259" s="243" t="s">
        <v>30</v>
      </c>
      <c r="C259" s="243" t="s">
        <v>31</v>
      </c>
      <c r="D259" s="243" t="s">
        <v>175</v>
      </c>
      <c r="E259" s="237"/>
      <c r="F259" s="248">
        <f>F260+F261</f>
        <v>1958</v>
      </c>
    </row>
    <row r="260" spans="1:6" s="211" customFormat="1" ht="15.75">
      <c r="A260" s="47" t="s">
        <v>184</v>
      </c>
      <c r="B260" s="237" t="s">
        <v>30</v>
      </c>
      <c r="C260" s="237" t="s">
        <v>31</v>
      </c>
      <c r="D260" s="237" t="s">
        <v>175</v>
      </c>
      <c r="E260" s="237" t="s">
        <v>185</v>
      </c>
      <c r="F260" s="230">
        <f>'Прил 11'!G33+'Прил 11'!G204</f>
        <v>1258</v>
      </c>
    </row>
    <row r="261" spans="1:6" s="211" customFormat="1" ht="31.5">
      <c r="A261" s="47" t="s">
        <v>287</v>
      </c>
      <c r="B261" s="237" t="s">
        <v>30</v>
      </c>
      <c r="C261" s="237" t="s">
        <v>31</v>
      </c>
      <c r="D261" s="237" t="s">
        <v>175</v>
      </c>
      <c r="E261" s="237" t="s">
        <v>164</v>
      </c>
      <c r="F261" s="230">
        <f>'Прил 11'!G205</f>
        <v>700</v>
      </c>
    </row>
    <row r="262" spans="1:6" s="211" customFormat="1" ht="31.5">
      <c r="A262" s="136" t="s">
        <v>253</v>
      </c>
      <c r="B262" s="243" t="s">
        <v>30</v>
      </c>
      <c r="C262" s="243" t="s">
        <v>31</v>
      </c>
      <c r="D262" s="243" t="s">
        <v>232</v>
      </c>
      <c r="E262" s="237"/>
      <c r="F262" s="248">
        <f>F263</f>
        <v>1657.3</v>
      </c>
    </row>
    <row r="263" spans="1:6" s="211" customFormat="1" ht="47.25">
      <c r="A263" s="188" t="s">
        <v>382</v>
      </c>
      <c r="B263" s="237" t="s">
        <v>30</v>
      </c>
      <c r="C263" s="237" t="s">
        <v>31</v>
      </c>
      <c r="D263" s="237" t="s">
        <v>232</v>
      </c>
      <c r="E263" s="237" t="s">
        <v>183</v>
      </c>
      <c r="F263" s="230">
        <f>'Прил 11'!G35</f>
        <v>1657.3</v>
      </c>
    </row>
    <row r="264" spans="1:6" ht="31.5">
      <c r="A264" s="9" t="s">
        <v>249</v>
      </c>
      <c r="B264" s="243" t="s">
        <v>30</v>
      </c>
      <c r="C264" s="243" t="s">
        <v>31</v>
      </c>
      <c r="D264" s="243" t="s">
        <v>181</v>
      </c>
      <c r="E264" s="237"/>
      <c r="F264" s="248">
        <f>F265</f>
        <v>6.2</v>
      </c>
    </row>
    <row r="265" spans="1:6" s="211" customFormat="1" ht="15.75">
      <c r="A265" s="47" t="s">
        <v>184</v>
      </c>
      <c r="B265" s="237" t="s">
        <v>30</v>
      </c>
      <c r="C265" s="237" t="s">
        <v>31</v>
      </c>
      <c r="D265" s="237" t="s">
        <v>181</v>
      </c>
      <c r="E265" s="237" t="s">
        <v>185</v>
      </c>
      <c r="F265" s="230">
        <f>'Прил 11'!G37</f>
        <v>6.2</v>
      </c>
    </row>
    <row r="266" spans="1:6" ht="47.25">
      <c r="A266" s="10" t="s">
        <v>178</v>
      </c>
      <c r="B266" s="49" t="s">
        <v>30</v>
      </c>
      <c r="C266" s="49" t="s">
        <v>31</v>
      </c>
      <c r="D266" s="49" t="s">
        <v>163</v>
      </c>
      <c r="E266" s="49"/>
      <c r="F266" s="36">
        <f>F267+F270</f>
        <v>4640.6</v>
      </c>
    </row>
    <row r="267" spans="1:6" ht="47.25">
      <c r="A267" s="10" t="s">
        <v>202</v>
      </c>
      <c r="B267" s="49" t="s">
        <v>30</v>
      </c>
      <c r="C267" s="49" t="s">
        <v>31</v>
      </c>
      <c r="D267" s="49" t="s">
        <v>203</v>
      </c>
      <c r="E267" s="49"/>
      <c r="F267" s="36">
        <f>F268</f>
        <v>4447</v>
      </c>
    </row>
    <row r="268" spans="1:6" s="211" customFormat="1" ht="47.25">
      <c r="A268" s="51" t="s">
        <v>182</v>
      </c>
      <c r="B268" s="48" t="s">
        <v>30</v>
      </c>
      <c r="C268" s="48" t="s">
        <v>31</v>
      </c>
      <c r="D268" s="48" t="s">
        <v>203</v>
      </c>
      <c r="E268" s="116" t="s">
        <v>183</v>
      </c>
      <c r="F268" s="40">
        <f>'Прил 11'!G208</f>
        <v>4447</v>
      </c>
    </row>
    <row r="269" spans="1:6" s="211" customFormat="1" ht="63">
      <c r="A269" s="136" t="s">
        <v>421</v>
      </c>
      <c r="B269" s="3" t="s">
        <v>30</v>
      </c>
      <c r="C269" s="3" t="s">
        <v>31</v>
      </c>
      <c r="D269" s="3" t="s">
        <v>420</v>
      </c>
      <c r="E269" s="116"/>
      <c r="F269" s="117">
        <f>F270</f>
        <v>193.6</v>
      </c>
    </row>
    <row r="270" spans="1:6" s="211" customFormat="1" ht="47.25">
      <c r="A270" s="188" t="s">
        <v>382</v>
      </c>
      <c r="B270" s="116" t="s">
        <v>30</v>
      </c>
      <c r="C270" s="116" t="s">
        <v>31</v>
      </c>
      <c r="D270" s="116" t="s">
        <v>420</v>
      </c>
      <c r="E270" s="116" t="s">
        <v>183</v>
      </c>
      <c r="F270" s="27">
        <f>'Прил 11'!G210</f>
        <v>193.6</v>
      </c>
    </row>
    <row r="271" spans="1:6" ht="18.75" customHeight="1">
      <c r="A271" s="65" t="s">
        <v>156</v>
      </c>
      <c r="B271" s="62" t="s">
        <v>30</v>
      </c>
      <c r="C271" s="62" t="s">
        <v>74</v>
      </c>
      <c r="D271" s="62"/>
      <c r="E271" s="62"/>
      <c r="F271" s="41">
        <f>F272</f>
        <v>518.9</v>
      </c>
    </row>
    <row r="272" spans="1:6" ht="15.75">
      <c r="A272" s="10" t="s">
        <v>157</v>
      </c>
      <c r="B272" s="49" t="s">
        <v>30</v>
      </c>
      <c r="C272" s="49" t="s">
        <v>74</v>
      </c>
      <c r="D272" s="49" t="s">
        <v>158</v>
      </c>
      <c r="E272" s="49"/>
      <c r="F272" s="36">
        <f>F273+F275</f>
        <v>518.9</v>
      </c>
    </row>
    <row r="273" spans="1:6" ht="15.75">
      <c r="A273" s="10" t="s">
        <v>162</v>
      </c>
      <c r="B273" s="49" t="s">
        <v>30</v>
      </c>
      <c r="C273" s="49" t="s">
        <v>74</v>
      </c>
      <c r="D273" s="49" t="s">
        <v>161</v>
      </c>
      <c r="E273" s="49"/>
      <c r="F273" s="36">
        <f>F274</f>
        <v>213</v>
      </c>
    </row>
    <row r="274" spans="1:6" s="211" customFormat="1" ht="15.75">
      <c r="A274" s="47" t="s">
        <v>184</v>
      </c>
      <c r="B274" s="48" t="s">
        <v>30</v>
      </c>
      <c r="C274" s="48" t="s">
        <v>74</v>
      </c>
      <c r="D274" s="48" t="s">
        <v>161</v>
      </c>
      <c r="E274" s="48" t="s">
        <v>185</v>
      </c>
      <c r="F274" s="40">
        <f>'Прил 11'!G41+'Прил 11'!G440+'Прил 11'!G539+'Прил 11'!G568+'Прил 11'!G581</f>
        <v>213</v>
      </c>
    </row>
    <row r="275" spans="1:6" ht="31.5">
      <c r="A275" s="10" t="s">
        <v>159</v>
      </c>
      <c r="B275" s="49" t="s">
        <v>30</v>
      </c>
      <c r="C275" s="49" t="s">
        <v>74</v>
      </c>
      <c r="D275" s="49" t="s">
        <v>160</v>
      </c>
      <c r="E275" s="49"/>
      <c r="F275" s="36">
        <f>F276</f>
        <v>305.9</v>
      </c>
    </row>
    <row r="276" spans="1:6" s="211" customFormat="1" ht="15.75">
      <c r="A276" s="47" t="s">
        <v>184</v>
      </c>
      <c r="B276" s="48" t="s">
        <v>30</v>
      </c>
      <c r="C276" s="48" t="s">
        <v>74</v>
      </c>
      <c r="D276" s="48" t="s">
        <v>160</v>
      </c>
      <c r="E276" s="48" t="s">
        <v>185</v>
      </c>
      <c r="F276" s="40">
        <f>'Прил 11'!G43+'Прил 11'!G214+'Прил 11'!G442</f>
        <v>305.9</v>
      </c>
    </row>
    <row r="277" spans="1:6" ht="18.75">
      <c r="A277" s="65" t="s">
        <v>46</v>
      </c>
      <c r="B277" s="62" t="s">
        <v>30</v>
      </c>
      <c r="C277" s="62" t="s">
        <v>30</v>
      </c>
      <c r="D277" s="49"/>
      <c r="E277" s="49"/>
      <c r="F277" s="41">
        <f>F278+F288+F297+F283</f>
        <v>30092.799999999996</v>
      </c>
    </row>
    <row r="278" spans="1:6" ht="15.75">
      <c r="A278" s="9" t="s">
        <v>89</v>
      </c>
      <c r="B278" s="49" t="s">
        <v>30</v>
      </c>
      <c r="C278" s="49" t="s">
        <v>30</v>
      </c>
      <c r="D278" s="49" t="s">
        <v>90</v>
      </c>
      <c r="E278" s="48"/>
      <c r="F278" s="36">
        <f>F279</f>
        <v>18004.6</v>
      </c>
    </row>
    <row r="279" spans="1:6" ht="15.75">
      <c r="A279" s="9" t="s">
        <v>11</v>
      </c>
      <c r="B279" s="49" t="s">
        <v>30</v>
      </c>
      <c r="C279" s="49" t="s">
        <v>30</v>
      </c>
      <c r="D279" s="49" t="s">
        <v>91</v>
      </c>
      <c r="E279" s="49"/>
      <c r="F279" s="36">
        <f>F280+F281+F282</f>
        <v>18004.6</v>
      </c>
    </row>
    <row r="280" spans="1:6" s="211" customFormat="1" ht="47.25">
      <c r="A280" s="51" t="s">
        <v>182</v>
      </c>
      <c r="B280" s="48" t="s">
        <v>30</v>
      </c>
      <c r="C280" s="48" t="s">
        <v>30</v>
      </c>
      <c r="D280" s="48" t="s">
        <v>91</v>
      </c>
      <c r="E280" s="48" t="s">
        <v>183</v>
      </c>
      <c r="F280" s="40">
        <f>'Прил 11'!G218</f>
        <v>12187.1</v>
      </c>
    </row>
    <row r="281" spans="1:6" s="211" customFormat="1" ht="15.75">
      <c r="A281" s="47" t="s">
        <v>184</v>
      </c>
      <c r="B281" s="48" t="s">
        <v>30</v>
      </c>
      <c r="C281" s="48" t="s">
        <v>30</v>
      </c>
      <c r="D281" s="48" t="s">
        <v>91</v>
      </c>
      <c r="E281" s="48" t="s">
        <v>185</v>
      </c>
      <c r="F281" s="40">
        <f>'Прил 11'!G219</f>
        <v>5311.9</v>
      </c>
    </row>
    <row r="282" spans="1:6" s="211" customFormat="1" ht="15.75">
      <c r="A282" s="47" t="s">
        <v>186</v>
      </c>
      <c r="B282" s="48" t="s">
        <v>30</v>
      </c>
      <c r="C282" s="48" t="s">
        <v>30</v>
      </c>
      <c r="D282" s="48" t="s">
        <v>91</v>
      </c>
      <c r="E282" s="48" t="s">
        <v>187</v>
      </c>
      <c r="F282" s="40">
        <f>'Прил 11'!G220</f>
        <v>505.6</v>
      </c>
    </row>
    <row r="283" spans="1:6" s="211" customFormat="1" ht="31.5">
      <c r="A283" s="219" t="s">
        <v>404</v>
      </c>
      <c r="B283" s="3" t="s">
        <v>30</v>
      </c>
      <c r="C283" s="3" t="s">
        <v>30</v>
      </c>
      <c r="D283" s="3" t="s">
        <v>333</v>
      </c>
      <c r="E283" s="116"/>
      <c r="F283" s="189">
        <f>F284</f>
        <v>1294.3</v>
      </c>
    </row>
    <row r="284" spans="1:6" s="211" customFormat="1" ht="31.5">
      <c r="A284" s="219" t="s">
        <v>405</v>
      </c>
      <c r="B284" s="3" t="s">
        <v>30</v>
      </c>
      <c r="C284" s="3" t="s">
        <v>30</v>
      </c>
      <c r="D284" s="3" t="s">
        <v>403</v>
      </c>
      <c r="E284" s="116"/>
      <c r="F284" s="189">
        <f>F285</f>
        <v>1294.3</v>
      </c>
    </row>
    <row r="285" spans="1:6" s="211" customFormat="1" ht="15.75">
      <c r="A285" s="220" t="s">
        <v>414</v>
      </c>
      <c r="B285" s="3" t="s">
        <v>30</v>
      </c>
      <c r="C285" s="3" t="s">
        <v>30</v>
      </c>
      <c r="D285" s="3" t="s">
        <v>402</v>
      </c>
      <c r="E285" s="116"/>
      <c r="F285" s="189">
        <f>F286+F287</f>
        <v>1294.3</v>
      </c>
    </row>
    <row r="286" spans="1:6" s="211" customFormat="1" ht="15.75">
      <c r="A286" s="118" t="s">
        <v>184</v>
      </c>
      <c r="B286" s="116" t="s">
        <v>30</v>
      </c>
      <c r="C286" s="116" t="s">
        <v>30</v>
      </c>
      <c r="D286" s="116" t="s">
        <v>402</v>
      </c>
      <c r="E286" s="116" t="s">
        <v>185</v>
      </c>
      <c r="F286" s="190">
        <f>'Прил 11'!G224</f>
        <v>324.9</v>
      </c>
    </row>
    <row r="287" spans="1:6" s="211" customFormat="1" ht="31.5">
      <c r="A287" s="118" t="s">
        <v>287</v>
      </c>
      <c r="B287" s="170" t="s">
        <v>30</v>
      </c>
      <c r="C287" s="170" t="s">
        <v>30</v>
      </c>
      <c r="D287" s="116" t="s">
        <v>402</v>
      </c>
      <c r="E287" s="170" t="s">
        <v>164</v>
      </c>
      <c r="F287" s="190">
        <f>'Прил 11'!G225</f>
        <v>969.4</v>
      </c>
    </row>
    <row r="288" spans="1:6" ht="31.5">
      <c r="A288" s="168" t="s">
        <v>243</v>
      </c>
      <c r="B288" s="71" t="s">
        <v>30</v>
      </c>
      <c r="C288" s="71" t="s">
        <v>30</v>
      </c>
      <c r="D288" s="169" t="s">
        <v>321</v>
      </c>
      <c r="E288" s="71"/>
      <c r="F288" s="101">
        <f>F289+F293</f>
        <v>3035.8</v>
      </c>
    </row>
    <row r="289" spans="1:6" ht="31.5">
      <c r="A289" s="131" t="s">
        <v>244</v>
      </c>
      <c r="B289" s="49" t="s">
        <v>30</v>
      </c>
      <c r="C289" s="49" t="s">
        <v>30</v>
      </c>
      <c r="D289" s="154" t="s">
        <v>322</v>
      </c>
      <c r="E289" s="49"/>
      <c r="F289" s="101">
        <f>F290</f>
        <v>2745.5</v>
      </c>
    </row>
    <row r="290" spans="1:6" ht="31.5">
      <c r="A290" s="131" t="s">
        <v>245</v>
      </c>
      <c r="B290" s="49" t="s">
        <v>30</v>
      </c>
      <c r="C290" s="49" t="s">
        <v>30</v>
      </c>
      <c r="D290" s="154" t="s">
        <v>323</v>
      </c>
      <c r="E290" s="49"/>
      <c r="F290" s="101">
        <f>F291</f>
        <v>2745.5</v>
      </c>
    </row>
    <row r="291" spans="1:6" ht="49.5" customHeight="1">
      <c r="A291" s="131" t="s">
        <v>379</v>
      </c>
      <c r="B291" s="49" t="s">
        <v>30</v>
      </c>
      <c r="C291" s="49" t="s">
        <v>30</v>
      </c>
      <c r="D291" s="154" t="s">
        <v>324</v>
      </c>
      <c r="E291" s="49"/>
      <c r="F291" s="101">
        <f>F292</f>
        <v>2745.5</v>
      </c>
    </row>
    <row r="292" spans="1:6" s="211" customFormat="1" ht="15.75">
      <c r="A292" s="47" t="s">
        <v>184</v>
      </c>
      <c r="B292" s="48" t="s">
        <v>30</v>
      </c>
      <c r="C292" s="48" t="s">
        <v>30</v>
      </c>
      <c r="D292" s="217" t="s">
        <v>324</v>
      </c>
      <c r="E292" s="48" t="s">
        <v>185</v>
      </c>
      <c r="F292" s="42">
        <f>'Прил 11'!G230</f>
        <v>2745.5</v>
      </c>
    </row>
    <row r="293" spans="1:6" s="211" customFormat="1" ht="31.5">
      <c r="A293" s="222" t="s">
        <v>410</v>
      </c>
      <c r="B293" s="3" t="s">
        <v>30</v>
      </c>
      <c r="C293" s="3" t="s">
        <v>30</v>
      </c>
      <c r="D293" s="184" t="s">
        <v>408</v>
      </c>
      <c r="E293" s="116"/>
      <c r="F293" s="189">
        <f>F294</f>
        <v>290.3</v>
      </c>
    </row>
    <row r="294" spans="1:6" s="211" customFormat="1" ht="31.5">
      <c r="A294" s="222" t="s">
        <v>409</v>
      </c>
      <c r="B294" s="3" t="s">
        <v>30</v>
      </c>
      <c r="C294" s="3" t="s">
        <v>30</v>
      </c>
      <c r="D294" s="184" t="s">
        <v>407</v>
      </c>
      <c r="E294" s="116"/>
      <c r="F294" s="189">
        <f>F295</f>
        <v>290.3</v>
      </c>
    </row>
    <row r="295" spans="1:6" s="211" customFormat="1" ht="31.5">
      <c r="A295" s="222" t="s">
        <v>411</v>
      </c>
      <c r="B295" s="3" t="s">
        <v>30</v>
      </c>
      <c r="C295" s="3" t="s">
        <v>30</v>
      </c>
      <c r="D295" s="184" t="s">
        <v>406</v>
      </c>
      <c r="E295" s="116"/>
      <c r="F295" s="189">
        <f>F296</f>
        <v>290.3</v>
      </c>
    </row>
    <row r="296" spans="1:6" s="211" customFormat="1" ht="15.75">
      <c r="A296" s="118" t="s">
        <v>184</v>
      </c>
      <c r="B296" s="116" t="s">
        <v>30</v>
      </c>
      <c r="C296" s="116" t="s">
        <v>30</v>
      </c>
      <c r="D296" s="185" t="s">
        <v>406</v>
      </c>
      <c r="E296" s="116" t="s">
        <v>185</v>
      </c>
      <c r="F296" s="190">
        <f>'Прил 11'!G234</f>
        <v>290.3</v>
      </c>
    </row>
    <row r="297" spans="1:6" ht="15.75">
      <c r="A297" s="9" t="s">
        <v>246</v>
      </c>
      <c r="B297" s="49" t="s">
        <v>30</v>
      </c>
      <c r="C297" s="49" t="s">
        <v>30</v>
      </c>
      <c r="D297" s="49" t="s">
        <v>47</v>
      </c>
      <c r="E297" s="48"/>
      <c r="F297" s="36">
        <f>F298+F302+F311+F315+F313</f>
        <v>7758.099999999999</v>
      </c>
    </row>
    <row r="298" spans="1:6" ht="15.75">
      <c r="A298" s="81" t="s">
        <v>283</v>
      </c>
      <c r="B298" s="249" t="s">
        <v>30</v>
      </c>
      <c r="C298" s="249" t="s">
        <v>30</v>
      </c>
      <c r="D298" s="249" t="s">
        <v>284</v>
      </c>
      <c r="E298" s="249"/>
      <c r="F298" s="248">
        <f>F299+F300+F301</f>
        <v>849.1999999999999</v>
      </c>
    </row>
    <row r="299" spans="1:6" s="211" customFormat="1" ht="47.25">
      <c r="A299" s="92" t="s">
        <v>182</v>
      </c>
      <c r="B299" s="237" t="s">
        <v>30</v>
      </c>
      <c r="C299" s="237" t="s">
        <v>30</v>
      </c>
      <c r="D299" s="233" t="s">
        <v>284</v>
      </c>
      <c r="E299" s="237" t="s">
        <v>183</v>
      </c>
      <c r="F299" s="230">
        <f>'Прил 11'!G446</f>
        <v>206.9</v>
      </c>
    </row>
    <row r="300" spans="1:6" s="211" customFormat="1" ht="15.75">
      <c r="A300" s="47" t="s">
        <v>184</v>
      </c>
      <c r="B300" s="237" t="s">
        <v>30</v>
      </c>
      <c r="C300" s="237" t="s">
        <v>30</v>
      </c>
      <c r="D300" s="233" t="s">
        <v>284</v>
      </c>
      <c r="E300" s="237" t="s">
        <v>185</v>
      </c>
      <c r="F300" s="230">
        <f>'Прил 11'!G447</f>
        <v>634.3</v>
      </c>
    </row>
    <row r="301" spans="1:6" s="211" customFormat="1" ht="15.75">
      <c r="A301" s="47" t="s">
        <v>199</v>
      </c>
      <c r="B301" s="237" t="s">
        <v>30</v>
      </c>
      <c r="C301" s="237" t="s">
        <v>30</v>
      </c>
      <c r="D301" s="233" t="s">
        <v>284</v>
      </c>
      <c r="E301" s="237" t="s">
        <v>195</v>
      </c>
      <c r="F301" s="230">
        <f>'Прил 11'!G448</f>
        <v>8</v>
      </c>
    </row>
    <row r="302" spans="1:6" ht="31.5">
      <c r="A302" s="9" t="s">
        <v>255</v>
      </c>
      <c r="B302" s="49" t="s">
        <v>30</v>
      </c>
      <c r="C302" s="49" t="s">
        <v>30</v>
      </c>
      <c r="D302" s="49" t="s">
        <v>98</v>
      </c>
      <c r="E302" s="48"/>
      <c r="F302" s="36">
        <f>F303+F305+F309</f>
        <v>3561</v>
      </c>
    </row>
    <row r="303" spans="1:6" ht="15.75">
      <c r="A303" s="9" t="s">
        <v>189</v>
      </c>
      <c r="B303" s="243" t="s">
        <v>30</v>
      </c>
      <c r="C303" s="243" t="s">
        <v>30</v>
      </c>
      <c r="D303" s="243" t="s">
        <v>100</v>
      </c>
      <c r="E303" s="243"/>
      <c r="F303" s="248">
        <f>F304</f>
        <v>50</v>
      </c>
    </row>
    <row r="304" spans="1:6" s="211" customFormat="1" ht="15.75">
      <c r="A304" s="47" t="s">
        <v>184</v>
      </c>
      <c r="B304" s="237" t="s">
        <v>30</v>
      </c>
      <c r="C304" s="237" t="s">
        <v>30</v>
      </c>
      <c r="D304" s="237" t="s">
        <v>100</v>
      </c>
      <c r="E304" s="237" t="s">
        <v>185</v>
      </c>
      <c r="F304" s="230">
        <f>'Прил 11'!G238</f>
        <v>50</v>
      </c>
    </row>
    <row r="305" spans="1:6" ht="31.5">
      <c r="A305" s="9" t="s">
        <v>101</v>
      </c>
      <c r="B305" s="243" t="s">
        <v>30</v>
      </c>
      <c r="C305" s="243" t="s">
        <v>30</v>
      </c>
      <c r="D305" s="243" t="s">
        <v>102</v>
      </c>
      <c r="E305" s="243"/>
      <c r="F305" s="248">
        <f>F306+F307+F308</f>
        <v>3313</v>
      </c>
    </row>
    <row r="306" spans="1:6" s="211" customFormat="1" ht="47.25">
      <c r="A306" s="92" t="s">
        <v>182</v>
      </c>
      <c r="B306" s="237" t="s">
        <v>30</v>
      </c>
      <c r="C306" s="237" t="s">
        <v>30</v>
      </c>
      <c r="D306" s="237" t="s">
        <v>142</v>
      </c>
      <c r="E306" s="237" t="s">
        <v>183</v>
      </c>
      <c r="F306" s="230">
        <f>'Прил 11'!G240</f>
        <v>274</v>
      </c>
    </row>
    <row r="307" spans="1:6" s="211" customFormat="1" ht="15.75">
      <c r="A307" s="47" t="s">
        <v>184</v>
      </c>
      <c r="B307" s="237" t="s">
        <v>30</v>
      </c>
      <c r="C307" s="237" t="s">
        <v>30</v>
      </c>
      <c r="D307" s="237" t="s">
        <v>142</v>
      </c>
      <c r="E307" s="237" t="s">
        <v>185</v>
      </c>
      <c r="F307" s="230">
        <f>'Прил 11'!G241</f>
        <v>1486.5</v>
      </c>
    </row>
    <row r="308" spans="1:6" s="211" customFormat="1" ht="31.5">
      <c r="A308" s="47" t="s">
        <v>287</v>
      </c>
      <c r="B308" s="237" t="s">
        <v>30</v>
      </c>
      <c r="C308" s="237" t="s">
        <v>30</v>
      </c>
      <c r="D308" s="237" t="s">
        <v>142</v>
      </c>
      <c r="E308" s="237" t="s">
        <v>164</v>
      </c>
      <c r="F308" s="230">
        <f>'Прил 11'!G242</f>
        <v>1552.5</v>
      </c>
    </row>
    <row r="309" spans="1:6" ht="31.5">
      <c r="A309" s="9" t="s">
        <v>235</v>
      </c>
      <c r="B309" s="243" t="s">
        <v>30</v>
      </c>
      <c r="C309" s="243" t="s">
        <v>30</v>
      </c>
      <c r="D309" s="243" t="s">
        <v>234</v>
      </c>
      <c r="E309" s="243"/>
      <c r="F309" s="248">
        <f>F310</f>
        <v>198</v>
      </c>
    </row>
    <row r="310" spans="1:6" s="211" customFormat="1" ht="15.75">
      <c r="A310" s="47" t="s">
        <v>184</v>
      </c>
      <c r="B310" s="237" t="s">
        <v>30</v>
      </c>
      <c r="C310" s="237" t="s">
        <v>30</v>
      </c>
      <c r="D310" s="237" t="s">
        <v>234</v>
      </c>
      <c r="E310" s="237" t="s">
        <v>185</v>
      </c>
      <c r="F310" s="230">
        <f>'Прил 11'!G244</f>
        <v>198</v>
      </c>
    </row>
    <row r="311" spans="1:6" ht="31.5">
      <c r="A311" s="9" t="s">
        <v>256</v>
      </c>
      <c r="B311" s="243" t="s">
        <v>30</v>
      </c>
      <c r="C311" s="243" t="s">
        <v>30</v>
      </c>
      <c r="D311" s="243" t="s">
        <v>175</v>
      </c>
      <c r="E311" s="243"/>
      <c r="F311" s="248">
        <f>F312</f>
        <v>300</v>
      </c>
    </row>
    <row r="312" spans="1:6" s="211" customFormat="1" ht="15.75">
      <c r="A312" s="47" t="s">
        <v>184</v>
      </c>
      <c r="B312" s="237" t="s">
        <v>30</v>
      </c>
      <c r="C312" s="237" t="s">
        <v>30</v>
      </c>
      <c r="D312" s="237" t="s">
        <v>175</v>
      </c>
      <c r="E312" s="237" t="s">
        <v>185</v>
      </c>
      <c r="F312" s="230">
        <f>'Прил 11'!G246</f>
        <v>300</v>
      </c>
    </row>
    <row r="313" spans="1:6" s="211" customFormat="1" ht="31.5">
      <c r="A313" s="136" t="s">
        <v>253</v>
      </c>
      <c r="B313" s="243" t="s">
        <v>30</v>
      </c>
      <c r="C313" s="243" t="s">
        <v>30</v>
      </c>
      <c r="D313" s="243" t="s">
        <v>232</v>
      </c>
      <c r="E313" s="237"/>
      <c r="F313" s="248">
        <f>F314</f>
        <v>2025.5</v>
      </c>
    </row>
    <row r="314" spans="1:6" s="211" customFormat="1" ht="47.25">
      <c r="A314" s="188" t="s">
        <v>382</v>
      </c>
      <c r="B314" s="237" t="s">
        <v>30</v>
      </c>
      <c r="C314" s="237" t="s">
        <v>30</v>
      </c>
      <c r="D314" s="237" t="s">
        <v>232</v>
      </c>
      <c r="E314" s="237" t="s">
        <v>183</v>
      </c>
      <c r="F314" s="230">
        <f>'Прил 11'!G248</f>
        <v>2025.5</v>
      </c>
    </row>
    <row r="315" spans="1:6" ht="31.5">
      <c r="A315" s="9" t="s">
        <v>412</v>
      </c>
      <c r="B315" s="243" t="s">
        <v>30</v>
      </c>
      <c r="C315" s="243" t="s">
        <v>30</v>
      </c>
      <c r="D315" s="243" t="s">
        <v>197</v>
      </c>
      <c r="E315" s="243"/>
      <c r="F315" s="248">
        <f>F316</f>
        <v>1022.4</v>
      </c>
    </row>
    <row r="316" spans="1:6" s="211" customFormat="1" ht="15.75">
      <c r="A316" s="47" t="s">
        <v>184</v>
      </c>
      <c r="B316" s="237" t="s">
        <v>30</v>
      </c>
      <c r="C316" s="237" t="s">
        <v>30</v>
      </c>
      <c r="D316" s="237" t="s">
        <v>197</v>
      </c>
      <c r="E316" s="237" t="s">
        <v>185</v>
      </c>
      <c r="F316" s="230">
        <f>'Прил 11'!G450</f>
        <v>1022.4</v>
      </c>
    </row>
    <row r="317" spans="1:6" ht="18.75">
      <c r="A317" s="65" t="s">
        <v>92</v>
      </c>
      <c r="B317" s="62" t="s">
        <v>30</v>
      </c>
      <c r="C317" s="62" t="s">
        <v>75</v>
      </c>
      <c r="D317" s="62"/>
      <c r="E317" s="62"/>
      <c r="F317" s="41">
        <f>F318+F323+F328+F333</f>
        <v>66812.8</v>
      </c>
    </row>
    <row r="318" spans="1:6" ht="31.5">
      <c r="A318" s="10" t="s">
        <v>18</v>
      </c>
      <c r="B318" s="49" t="s">
        <v>30</v>
      </c>
      <c r="C318" s="49" t="s">
        <v>75</v>
      </c>
      <c r="D318" s="49" t="s">
        <v>19</v>
      </c>
      <c r="E318" s="49"/>
      <c r="F318" s="36">
        <f>F319</f>
        <v>6973.900000000001</v>
      </c>
    </row>
    <row r="319" spans="1:6" ht="15.75">
      <c r="A319" s="10" t="s">
        <v>10</v>
      </c>
      <c r="B319" s="49" t="s">
        <v>30</v>
      </c>
      <c r="C319" s="49" t="s">
        <v>75</v>
      </c>
      <c r="D319" s="49" t="s">
        <v>21</v>
      </c>
      <c r="E319" s="49"/>
      <c r="F319" s="36">
        <f>F320+F321+F322</f>
        <v>6973.900000000001</v>
      </c>
    </row>
    <row r="320" spans="1:6" s="211" customFormat="1" ht="47.25">
      <c r="A320" s="51" t="s">
        <v>182</v>
      </c>
      <c r="B320" s="48" t="s">
        <v>30</v>
      </c>
      <c r="C320" s="48" t="s">
        <v>75</v>
      </c>
      <c r="D320" s="48" t="s">
        <v>21</v>
      </c>
      <c r="E320" s="48" t="s">
        <v>183</v>
      </c>
      <c r="F320" s="40">
        <f>'Прил 11'!G252</f>
        <v>6380.1</v>
      </c>
    </row>
    <row r="321" spans="1:6" s="211" customFormat="1" ht="15.75">
      <c r="A321" s="47" t="s">
        <v>184</v>
      </c>
      <c r="B321" s="48" t="s">
        <v>30</v>
      </c>
      <c r="C321" s="48" t="s">
        <v>75</v>
      </c>
      <c r="D321" s="48" t="s">
        <v>21</v>
      </c>
      <c r="E321" s="48" t="s">
        <v>185</v>
      </c>
      <c r="F321" s="40">
        <f>'Прил 11'!G253</f>
        <v>578.8</v>
      </c>
    </row>
    <row r="322" spans="1:6" s="211" customFormat="1" ht="15.75">
      <c r="A322" s="47" t="s">
        <v>186</v>
      </c>
      <c r="B322" s="48" t="s">
        <v>30</v>
      </c>
      <c r="C322" s="48" t="s">
        <v>75</v>
      </c>
      <c r="D322" s="48" t="s">
        <v>21</v>
      </c>
      <c r="E322" s="48" t="s">
        <v>187</v>
      </c>
      <c r="F322" s="40">
        <f>'Прил 11'!G254</f>
        <v>15</v>
      </c>
    </row>
    <row r="323" spans="1:6" ht="47.25">
      <c r="A323" s="9" t="s">
        <v>22</v>
      </c>
      <c r="B323" s="49" t="s">
        <v>30</v>
      </c>
      <c r="C323" s="49" t="s">
        <v>75</v>
      </c>
      <c r="D323" s="49" t="s">
        <v>15</v>
      </c>
      <c r="E323" s="49"/>
      <c r="F323" s="36">
        <f>F324</f>
        <v>52261.4</v>
      </c>
    </row>
    <row r="324" spans="1:6" ht="15.75">
      <c r="A324" s="10" t="s">
        <v>11</v>
      </c>
      <c r="B324" s="49" t="s">
        <v>30</v>
      </c>
      <c r="C324" s="49" t="s">
        <v>75</v>
      </c>
      <c r="D324" s="49" t="s">
        <v>23</v>
      </c>
      <c r="E324" s="49"/>
      <c r="F324" s="36">
        <f>F325+F326+F327</f>
        <v>52261.4</v>
      </c>
    </row>
    <row r="325" spans="1:6" s="211" customFormat="1" ht="47.25">
      <c r="A325" s="51" t="s">
        <v>182</v>
      </c>
      <c r="B325" s="48" t="s">
        <v>30</v>
      </c>
      <c r="C325" s="48" t="s">
        <v>75</v>
      </c>
      <c r="D325" s="48" t="s">
        <v>15</v>
      </c>
      <c r="E325" s="48" t="s">
        <v>183</v>
      </c>
      <c r="F325" s="40">
        <f>'Прил 11'!G257</f>
        <v>43898.1</v>
      </c>
    </row>
    <row r="326" spans="1:6" s="211" customFormat="1" ht="15.75">
      <c r="A326" s="47" t="s">
        <v>184</v>
      </c>
      <c r="B326" s="48" t="s">
        <v>30</v>
      </c>
      <c r="C326" s="48" t="s">
        <v>75</v>
      </c>
      <c r="D326" s="48" t="s">
        <v>23</v>
      </c>
      <c r="E326" s="48" t="s">
        <v>185</v>
      </c>
      <c r="F326" s="40">
        <f>'Прил 11'!G258</f>
        <v>8312.7</v>
      </c>
    </row>
    <row r="327" spans="1:6" s="211" customFormat="1" ht="15.75">
      <c r="A327" s="47" t="s">
        <v>186</v>
      </c>
      <c r="B327" s="48" t="s">
        <v>30</v>
      </c>
      <c r="C327" s="48" t="s">
        <v>75</v>
      </c>
      <c r="D327" s="48" t="s">
        <v>23</v>
      </c>
      <c r="E327" s="48" t="s">
        <v>187</v>
      </c>
      <c r="F327" s="40">
        <f>'Прил 11'!G259</f>
        <v>50.6</v>
      </c>
    </row>
    <row r="328" spans="1:6" ht="31.5">
      <c r="A328" s="130" t="s">
        <v>243</v>
      </c>
      <c r="B328" s="49" t="s">
        <v>30</v>
      </c>
      <c r="C328" s="49" t="s">
        <v>75</v>
      </c>
      <c r="D328" s="154" t="s">
        <v>321</v>
      </c>
      <c r="E328" s="49"/>
      <c r="F328" s="101">
        <f>F329</f>
        <v>687.4</v>
      </c>
    </row>
    <row r="329" spans="1:6" ht="31.5">
      <c r="A329" s="131" t="s">
        <v>244</v>
      </c>
      <c r="B329" s="49" t="s">
        <v>30</v>
      </c>
      <c r="C329" s="49" t="s">
        <v>75</v>
      </c>
      <c r="D329" s="154" t="s">
        <v>322</v>
      </c>
      <c r="E329" s="49"/>
      <c r="F329" s="101">
        <f>F330</f>
        <v>687.4</v>
      </c>
    </row>
    <row r="330" spans="1:6" ht="31.5">
      <c r="A330" s="131" t="s">
        <v>245</v>
      </c>
      <c r="B330" s="49" t="s">
        <v>30</v>
      </c>
      <c r="C330" s="49" t="s">
        <v>75</v>
      </c>
      <c r="D330" s="154" t="s">
        <v>323</v>
      </c>
      <c r="E330" s="49"/>
      <c r="F330" s="101">
        <f>F331</f>
        <v>687.4</v>
      </c>
    </row>
    <row r="331" spans="1:6" ht="50.25" customHeight="1">
      <c r="A331" s="131" t="s">
        <v>379</v>
      </c>
      <c r="B331" s="49" t="s">
        <v>30</v>
      </c>
      <c r="C331" s="49" t="s">
        <v>75</v>
      </c>
      <c r="D331" s="154" t="s">
        <v>324</v>
      </c>
      <c r="E331" s="49"/>
      <c r="F331" s="101">
        <f>F332</f>
        <v>687.4</v>
      </c>
    </row>
    <row r="332" spans="1:6" s="211" customFormat="1" ht="15.75">
      <c r="A332" s="47" t="s">
        <v>184</v>
      </c>
      <c r="B332" s="48" t="s">
        <v>30</v>
      </c>
      <c r="C332" s="48" t="s">
        <v>75</v>
      </c>
      <c r="D332" s="155" t="s">
        <v>324</v>
      </c>
      <c r="E332" s="48" t="s">
        <v>185</v>
      </c>
      <c r="F332" s="42">
        <f>'Прил 11'!G264</f>
        <v>687.4</v>
      </c>
    </row>
    <row r="333" spans="1:6" ht="15.75">
      <c r="A333" s="9" t="s">
        <v>246</v>
      </c>
      <c r="B333" s="49" t="s">
        <v>30</v>
      </c>
      <c r="C333" s="49" t="s">
        <v>75</v>
      </c>
      <c r="D333" s="49" t="s">
        <v>47</v>
      </c>
      <c r="E333" s="49"/>
      <c r="F333" s="36">
        <f>F334+F344</f>
        <v>6890.1</v>
      </c>
    </row>
    <row r="334" spans="1:6" ht="31.5">
      <c r="A334" s="9" t="s">
        <v>255</v>
      </c>
      <c r="B334" s="49" t="s">
        <v>30</v>
      </c>
      <c r="C334" s="49" t="s">
        <v>75</v>
      </c>
      <c r="D334" s="49" t="s">
        <v>98</v>
      </c>
      <c r="E334" s="49"/>
      <c r="F334" s="36">
        <f>F335+F337+F339+F341</f>
        <v>5048.5</v>
      </c>
    </row>
    <row r="335" spans="1:6" ht="15.75">
      <c r="A335" s="9" t="s">
        <v>189</v>
      </c>
      <c r="B335" s="243" t="s">
        <v>30</v>
      </c>
      <c r="C335" s="243" t="s">
        <v>75</v>
      </c>
      <c r="D335" s="243" t="s">
        <v>100</v>
      </c>
      <c r="E335" s="243"/>
      <c r="F335" s="248">
        <f>F336</f>
        <v>385</v>
      </c>
    </row>
    <row r="336" spans="1:6" s="211" customFormat="1" ht="15.75">
      <c r="A336" s="47" t="s">
        <v>184</v>
      </c>
      <c r="B336" s="237" t="s">
        <v>30</v>
      </c>
      <c r="C336" s="237" t="s">
        <v>75</v>
      </c>
      <c r="D336" s="237" t="s">
        <v>100</v>
      </c>
      <c r="E336" s="237" t="s">
        <v>185</v>
      </c>
      <c r="F336" s="230">
        <f>'Прил 11'!G268</f>
        <v>385</v>
      </c>
    </row>
    <row r="337" spans="1:6" ht="15.75">
      <c r="A337" s="9" t="s">
        <v>190</v>
      </c>
      <c r="B337" s="243" t="s">
        <v>30</v>
      </c>
      <c r="C337" s="243" t="s">
        <v>75</v>
      </c>
      <c r="D337" s="243" t="s">
        <v>191</v>
      </c>
      <c r="E337" s="243"/>
      <c r="F337" s="248">
        <f>F338</f>
        <v>50</v>
      </c>
    </row>
    <row r="338" spans="1:6" s="211" customFormat="1" ht="15.75">
      <c r="A338" s="47" t="s">
        <v>184</v>
      </c>
      <c r="B338" s="237" t="s">
        <v>30</v>
      </c>
      <c r="C338" s="237" t="s">
        <v>75</v>
      </c>
      <c r="D338" s="237" t="s">
        <v>191</v>
      </c>
      <c r="E338" s="237" t="s">
        <v>185</v>
      </c>
      <c r="F338" s="230">
        <f>'Прил 11'!G270</f>
        <v>50</v>
      </c>
    </row>
    <row r="339" spans="1:6" ht="15.75">
      <c r="A339" s="9" t="s">
        <v>193</v>
      </c>
      <c r="B339" s="243" t="s">
        <v>30</v>
      </c>
      <c r="C339" s="243" t="s">
        <v>75</v>
      </c>
      <c r="D339" s="243" t="s">
        <v>103</v>
      </c>
      <c r="E339" s="243"/>
      <c r="F339" s="248">
        <f>F340</f>
        <v>1132</v>
      </c>
    </row>
    <row r="340" spans="1:6" s="211" customFormat="1" ht="15.75">
      <c r="A340" s="47" t="s">
        <v>184</v>
      </c>
      <c r="B340" s="237" t="s">
        <v>30</v>
      </c>
      <c r="C340" s="237" t="s">
        <v>75</v>
      </c>
      <c r="D340" s="237" t="s">
        <v>103</v>
      </c>
      <c r="E340" s="237" t="s">
        <v>185</v>
      </c>
      <c r="F340" s="230">
        <f>'Прил 11'!G272</f>
        <v>1132</v>
      </c>
    </row>
    <row r="341" spans="1:6" ht="15.75">
      <c r="A341" s="9" t="s">
        <v>192</v>
      </c>
      <c r="B341" s="243" t="s">
        <v>30</v>
      </c>
      <c r="C341" s="243" t="s">
        <v>75</v>
      </c>
      <c r="D341" s="243" t="s">
        <v>104</v>
      </c>
      <c r="E341" s="243"/>
      <c r="F341" s="248">
        <f>F342+F343</f>
        <v>3481.5</v>
      </c>
    </row>
    <row r="342" spans="1:6" s="211" customFormat="1" ht="15.75">
      <c r="A342" s="47" t="s">
        <v>184</v>
      </c>
      <c r="B342" s="237" t="s">
        <v>30</v>
      </c>
      <c r="C342" s="237" t="s">
        <v>75</v>
      </c>
      <c r="D342" s="237" t="s">
        <v>104</v>
      </c>
      <c r="E342" s="237" t="s">
        <v>185</v>
      </c>
      <c r="F342" s="230">
        <f>'Прил 11'!G274</f>
        <v>1281.5</v>
      </c>
    </row>
    <row r="343" spans="1:6" s="211" customFormat="1" ht="31.5">
      <c r="A343" s="174" t="s">
        <v>286</v>
      </c>
      <c r="B343" s="237" t="s">
        <v>30</v>
      </c>
      <c r="C343" s="237" t="s">
        <v>75</v>
      </c>
      <c r="D343" s="237" t="s">
        <v>104</v>
      </c>
      <c r="E343" s="237" t="s">
        <v>194</v>
      </c>
      <c r="F343" s="230">
        <f>'Прил 11'!G455</f>
        <v>2200</v>
      </c>
    </row>
    <row r="344" spans="1:6" s="211" customFormat="1" ht="31.5">
      <c r="A344" s="136" t="s">
        <v>253</v>
      </c>
      <c r="B344" s="49" t="s">
        <v>30</v>
      </c>
      <c r="C344" s="78" t="s">
        <v>75</v>
      </c>
      <c r="D344" s="78" t="s">
        <v>232</v>
      </c>
      <c r="E344" s="78"/>
      <c r="F344" s="248">
        <f>F345</f>
        <v>1841.6</v>
      </c>
    </row>
    <row r="345" spans="1:6" s="211" customFormat="1" ht="47.25">
      <c r="A345" s="188" t="s">
        <v>382</v>
      </c>
      <c r="B345" s="48" t="s">
        <v>30</v>
      </c>
      <c r="C345" s="70" t="s">
        <v>75</v>
      </c>
      <c r="D345" s="70" t="s">
        <v>232</v>
      </c>
      <c r="E345" s="70" t="s">
        <v>183</v>
      </c>
      <c r="F345" s="230">
        <f>'Прил 11'!G276</f>
        <v>1841.6</v>
      </c>
    </row>
    <row r="346" spans="1:6" ht="18.75">
      <c r="A346" s="61" t="s">
        <v>172</v>
      </c>
      <c r="B346" s="62" t="s">
        <v>13</v>
      </c>
      <c r="C346" s="62"/>
      <c r="D346" s="62"/>
      <c r="E346" s="62"/>
      <c r="F346" s="41">
        <f>F347+F399</f>
        <v>126661.4</v>
      </c>
    </row>
    <row r="347" spans="1:6" ht="18.75">
      <c r="A347" s="66" t="s">
        <v>7</v>
      </c>
      <c r="B347" s="67" t="s">
        <v>13</v>
      </c>
      <c r="C347" s="67" t="s">
        <v>14</v>
      </c>
      <c r="D347" s="68"/>
      <c r="E347" s="68"/>
      <c r="F347" s="35">
        <f>F348+F353+F358+F372+F381+F363</f>
        <v>91761.5</v>
      </c>
    </row>
    <row r="348" spans="1:6" ht="15.75">
      <c r="A348" s="5" t="s">
        <v>225</v>
      </c>
      <c r="B348" s="3" t="s">
        <v>13</v>
      </c>
      <c r="C348" s="3" t="s">
        <v>14</v>
      </c>
      <c r="D348" s="3" t="s">
        <v>24</v>
      </c>
      <c r="E348" s="3"/>
      <c r="F348" s="135">
        <f>F349</f>
        <v>38092.4</v>
      </c>
    </row>
    <row r="349" spans="1:6" ht="15.75">
      <c r="A349" s="10" t="s">
        <v>11</v>
      </c>
      <c r="B349" s="49" t="s">
        <v>13</v>
      </c>
      <c r="C349" s="49" t="s">
        <v>14</v>
      </c>
      <c r="D349" s="49" t="s">
        <v>25</v>
      </c>
      <c r="E349" s="49"/>
      <c r="F349" s="102">
        <f>F350+F351+F352</f>
        <v>38092.4</v>
      </c>
    </row>
    <row r="350" spans="1:6" s="211" customFormat="1" ht="47.25">
      <c r="A350" s="51" t="s">
        <v>182</v>
      </c>
      <c r="B350" s="48" t="s">
        <v>13</v>
      </c>
      <c r="C350" s="48" t="s">
        <v>14</v>
      </c>
      <c r="D350" s="48" t="s">
        <v>25</v>
      </c>
      <c r="E350" s="48" t="s">
        <v>183</v>
      </c>
      <c r="F350" s="40">
        <f>'Прил 11'!G48</f>
        <v>27870.1</v>
      </c>
    </row>
    <row r="351" spans="1:6" s="211" customFormat="1" ht="15.75">
      <c r="A351" s="47" t="s">
        <v>184</v>
      </c>
      <c r="B351" s="48" t="s">
        <v>13</v>
      </c>
      <c r="C351" s="48" t="s">
        <v>14</v>
      </c>
      <c r="D351" s="48" t="s">
        <v>25</v>
      </c>
      <c r="E351" s="48" t="s">
        <v>185</v>
      </c>
      <c r="F351" s="40">
        <f>'Прил 11'!G49+'Прил 11'!G459</f>
        <v>9853.9</v>
      </c>
    </row>
    <row r="352" spans="1:6" s="211" customFormat="1" ht="15.75">
      <c r="A352" s="47" t="s">
        <v>186</v>
      </c>
      <c r="B352" s="48" t="s">
        <v>13</v>
      </c>
      <c r="C352" s="48" t="s">
        <v>14</v>
      </c>
      <c r="D352" s="48" t="s">
        <v>25</v>
      </c>
      <c r="E352" s="48" t="s">
        <v>187</v>
      </c>
      <c r="F352" s="34">
        <f>'Прил 11'!G50</f>
        <v>368.4</v>
      </c>
    </row>
    <row r="353" spans="1:6" ht="15.75">
      <c r="A353" s="9" t="s">
        <v>8</v>
      </c>
      <c r="B353" s="49" t="s">
        <v>13</v>
      </c>
      <c r="C353" s="49" t="s">
        <v>14</v>
      </c>
      <c r="D353" s="49" t="s">
        <v>16</v>
      </c>
      <c r="E353" s="49"/>
      <c r="F353" s="102">
        <f>F354</f>
        <v>6129.199999999999</v>
      </c>
    </row>
    <row r="354" spans="1:6" ht="15.75">
      <c r="A354" s="9" t="s">
        <v>11</v>
      </c>
      <c r="B354" s="49" t="s">
        <v>26</v>
      </c>
      <c r="C354" s="49" t="s">
        <v>14</v>
      </c>
      <c r="D354" s="49" t="s">
        <v>27</v>
      </c>
      <c r="E354" s="49"/>
      <c r="F354" s="102">
        <f>F355+F356+F357</f>
        <v>6129.199999999999</v>
      </c>
    </row>
    <row r="355" spans="1:6" s="211" customFormat="1" ht="47.25">
      <c r="A355" s="51" t="s">
        <v>182</v>
      </c>
      <c r="B355" s="48" t="s">
        <v>26</v>
      </c>
      <c r="C355" s="48" t="s">
        <v>14</v>
      </c>
      <c r="D355" s="48" t="s">
        <v>27</v>
      </c>
      <c r="E355" s="48" t="s">
        <v>183</v>
      </c>
      <c r="F355" s="40">
        <f>'Прил 11'!G53</f>
        <v>4742.9</v>
      </c>
    </row>
    <row r="356" spans="1:6" s="211" customFormat="1" ht="15.75">
      <c r="A356" s="47" t="s">
        <v>184</v>
      </c>
      <c r="B356" s="48" t="s">
        <v>26</v>
      </c>
      <c r="C356" s="48" t="s">
        <v>14</v>
      </c>
      <c r="D356" s="48" t="s">
        <v>27</v>
      </c>
      <c r="E356" s="48" t="s">
        <v>185</v>
      </c>
      <c r="F356" s="40">
        <f>'Прил 11'!G54</f>
        <v>1350.4</v>
      </c>
    </row>
    <row r="357" spans="1:6" s="211" customFormat="1" ht="15.75">
      <c r="A357" s="47" t="s">
        <v>186</v>
      </c>
      <c r="B357" s="48" t="s">
        <v>26</v>
      </c>
      <c r="C357" s="48" t="s">
        <v>14</v>
      </c>
      <c r="D357" s="48" t="s">
        <v>27</v>
      </c>
      <c r="E357" s="48" t="s">
        <v>187</v>
      </c>
      <c r="F357" s="34">
        <f>'Прил 11'!G55</f>
        <v>35.9</v>
      </c>
    </row>
    <row r="358" spans="1:6" ht="15.75">
      <c r="A358" s="9" t="s">
        <v>9</v>
      </c>
      <c r="B358" s="49" t="s">
        <v>13</v>
      </c>
      <c r="C358" s="49" t="s">
        <v>14</v>
      </c>
      <c r="D358" s="49" t="s">
        <v>17</v>
      </c>
      <c r="E358" s="49"/>
      <c r="F358" s="102">
        <f>F359</f>
        <v>19435.899999999998</v>
      </c>
    </row>
    <row r="359" spans="1:6" ht="15.75">
      <c r="A359" s="9" t="s">
        <v>11</v>
      </c>
      <c r="B359" s="49" t="s">
        <v>13</v>
      </c>
      <c r="C359" s="49" t="s">
        <v>14</v>
      </c>
      <c r="D359" s="49" t="s">
        <v>28</v>
      </c>
      <c r="E359" s="49"/>
      <c r="F359" s="102">
        <f>F360+F361+F362</f>
        <v>19435.899999999998</v>
      </c>
    </row>
    <row r="360" spans="1:6" s="211" customFormat="1" ht="47.25">
      <c r="A360" s="51" t="s">
        <v>182</v>
      </c>
      <c r="B360" s="48" t="s">
        <v>13</v>
      </c>
      <c r="C360" s="48" t="s">
        <v>14</v>
      </c>
      <c r="D360" s="48" t="s">
        <v>28</v>
      </c>
      <c r="E360" s="48" t="s">
        <v>183</v>
      </c>
      <c r="F360" s="40">
        <f>'Прил 11'!G58</f>
        <v>14414.9</v>
      </c>
    </row>
    <row r="361" spans="1:6" s="211" customFormat="1" ht="15.75">
      <c r="A361" s="47" t="s">
        <v>184</v>
      </c>
      <c r="B361" s="48" t="s">
        <v>13</v>
      </c>
      <c r="C361" s="48" t="s">
        <v>14</v>
      </c>
      <c r="D361" s="48" t="s">
        <v>28</v>
      </c>
      <c r="E361" s="48" t="s">
        <v>185</v>
      </c>
      <c r="F361" s="40">
        <f>'Прил 11'!G59</f>
        <v>4988.4</v>
      </c>
    </row>
    <row r="362" spans="1:6" s="211" customFormat="1" ht="15.75">
      <c r="A362" s="47" t="s">
        <v>186</v>
      </c>
      <c r="B362" s="48" t="s">
        <v>13</v>
      </c>
      <c r="C362" s="48" t="s">
        <v>14</v>
      </c>
      <c r="D362" s="48" t="s">
        <v>28</v>
      </c>
      <c r="E362" s="48" t="s">
        <v>187</v>
      </c>
      <c r="F362" s="34">
        <f>'Прил 11'!G60</f>
        <v>32.6</v>
      </c>
    </row>
    <row r="363" spans="1:6" ht="15.75">
      <c r="A363" s="177" t="s">
        <v>264</v>
      </c>
      <c r="B363" s="49" t="s">
        <v>13</v>
      </c>
      <c r="C363" s="49" t="s">
        <v>14</v>
      </c>
      <c r="D363" s="49" t="s">
        <v>325</v>
      </c>
      <c r="E363" s="49"/>
      <c r="F363" s="102">
        <f>F364+F369</f>
        <v>2550</v>
      </c>
    </row>
    <row r="364" spans="1:6" ht="31.5">
      <c r="A364" s="178" t="s">
        <v>265</v>
      </c>
      <c r="B364" s="3" t="s">
        <v>13</v>
      </c>
      <c r="C364" s="3" t="s">
        <v>14</v>
      </c>
      <c r="D364" s="3" t="s">
        <v>326</v>
      </c>
      <c r="E364" s="3"/>
      <c r="F364" s="117">
        <f>F365+F367</f>
        <v>2500</v>
      </c>
    </row>
    <row r="365" spans="1:6" ht="15.75">
      <c r="A365" s="6" t="s">
        <v>388</v>
      </c>
      <c r="B365" s="3" t="s">
        <v>13</v>
      </c>
      <c r="C365" s="3" t="s">
        <v>14</v>
      </c>
      <c r="D365" s="3" t="s">
        <v>397</v>
      </c>
      <c r="E365" s="3"/>
      <c r="F365" s="117">
        <f>F366</f>
        <v>2000</v>
      </c>
    </row>
    <row r="366" spans="1:6" s="211" customFormat="1" ht="15.75">
      <c r="A366" s="118" t="s">
        <v>184</v>
      </c>
      <c r="B366" s="116" t="s">
        <v>13</v>
      </c>
      <c r="C366" s="116" t="s">
        <v>14</v>
      </c>
      <c r="D366" s="116" t="s">
        <v>397</v>
      </c>
      <c r="E366" s="116" t="s">
        <v>185</v>
      </c>
      <c r="F366" s="27">
        <f>'Прил 11'!G64</f>
        <v>2000</v>
      </c>
    </row>
    <row r="367" spans="1:6" ht="31.5">
      <c r="A367" s="6" t="s">
        <v>389</v>
      </c>
      <c r="B367" s="3" t="s">
        <v>13</v>
      </c>
      <c r="C367" s="3" t="s">
        <v>14</v>
      </c>
      <c r="D367" s="3" t="s">
        <v>398</v>
      </c>
      <c r="E367" s="116"/>
      <c r="F367" s="117">
        <f>F368</f>
        <v>500</v>
      </c>
    </row>
    <row r="368" spans="1:6" s="211" customFormat="1" ht="15.75">
      <c r="A368" s="118" t="s">
        <v>184</v>
      </c>
      <c r="B368" s="116" t="s">
        <v>13</v>
      </c>
      <c r="C368" s="116" t="s">
        <v>14</v>
      </c>
      <c r="D368" s="116" t="s">
        <v>398</v>
      </c>
      <c r="E368" s="116" t="s">
        <v>185</v>
      </c>
      <c r="F368" s="27">
        <f>'Прил 11'!G66</f>
        <v>500</v>
      </c>
    </row>
    <row r="369" spans="1:6" s="211" customFormat="1" ht="31.5">
      <c r="A369" s="252" t="s">
        <v>428</v>
      </c>
      <c r="B369" s="8" t="s">
        <v>13</v>
      </c>
      <c r="C369" s="8" t="s">
        <v>14</v>
      </c>
      <c r="D369" s="3" t="s">
        <v>427</v>
      </c>
      <c r="E369" s="116"/>
      <c r="F369" s="117">
        <f>F370</f>
        <v>50</v>
      </c>
    </row>
    <row r="370" spans="1:6" s="211" customFormat="1" ht="31.5">
      <c r="A370" s="253" t="s">
        <v>429</v>
      </c>
      <c r="B370" s="8" t="s">
        <v>13</v>
      </c>
      <c r="C370" s="8" t="s">
        <v>14</v>
      </c>
      <c r="D370" s="3" t="s">
        <v>426</v>
      </c>
      <c r="E370" s="116"/>
      <c r="F370" s="117">
        <f>F371</f>
        <v>50</v>
      </c>
    </row>
    <row r="371" spans="1:6" s="211" customFormat="1" ht="15.75">
      <c r="A371" s="47" t="s">
        <v>199</v>
      </c>
      <c r="B371" s="170" t="s">
        <v>13</v>
      </c>
      <c r="C371" s="170" t="s">
        <v>14</v>
      </c>
      <c r="D371" s="116" t="s">
        <v>426</v>
      </c>
      <c r="E371" s="116" t="s">
        <v>195</v>
      </c>
      <c r="F371" s="27">
        <f>'Прил 11'!G69</f>
        <v>50</v>
      </c>
    </row>
    <row r="372" spans="1:6" ht="31.5">
      <c r="A372" s="168" t="s">
        <v>243</v>
      </c>
      <c r="B372" s="71" t="s">
        <v>13</v>
      </c>
      <c r="C372" s="71" t="s">
        <v>14</v>
      </c>
      <c r="D372" s="169" t="s">
        <v>321</v>
      </c>
      <c r="E372" s="71"/>
      <c r="F372" s="102">
        <f>F373+F377</f>
        <v>5225.3</v>
      </c>
    </row>
    <row r="373" spans="1:6" ht="31.5">
      <c r="A373" s="131" t="s">
        <v>244</v>
      </c>
      <c r="B373" s="49" t="s">
        <v>13</v>
      </c>
      <c r="C373" s="49" t="s">
        <v>14</v>
      </c>
      <c r="D373" s="154" t="s">
        <v>322</v>
      </c>
      <c r="E373" s="49"/>
      <c r="F373" s="102">
        <f>F374</f>
        <v>5013.3</v>
      </c>
    </row>
    <row r="374" spans="1:6" ht="31.5">
      <c r="A374" s="131" t="s">
        <v>245</v>
      </c>
      <c r="B374" s="49" t="s">
        <v>13</v>
      </c>
      <c r="C374" s="49" t="s">
        <v>14</v>
      </c>
      <c r="D374" s="154" t="s">
        <v>323</v>
      </c>
      <c r="E374" s="49"/>
      <c r="F374" s="102">
        <f>F375</f>
        <v>5013.3</v>
      </c>
    </row>
    <row r="375" spans="1:6" ht="48" customHeight="1">
      <c r="A375" s="131" t="s">
        <v>379</v>
      </c>
      <c r="B375" s="49" t="s">
        <v>13</v>
      </c>
      <c r="C375" s="49" t="s">
        <v>14</v>
      </c>
      <c r="D375" s="154" t="s">
        <v>324</v>
      </c>
      <c r="E375" s="49"/>
      <c r="F375" s="102">
        <f>F376</f>
        <v>5013.3</v>
      </c>
    </row>
    <row r="376" spans="1:6" s="211" customFormat="1" ht="15.75">
      <c r="A376" s="47" t="s">
        <v>184</v>
      </c>
      <c r="B376" s="48" t="s">
        <v>13</v>
      </c>
      <c r="C376" s="48" t="s">
        <v>14</v>
      </c>
      <c r="D376" s="217" t="s">
        <v>324</v>
      </c>
      <c r="E376" s="48" t="s">
        <v>185</v>
      </c>
      <c r="F376" s="34">
        <f>'Прил 11'!G74</f>
        <v>5013.3</v>
      </c>
    </row>
    <row r="377" spans="1:6" s="211" customFormat="1" ht="31.5">
      <c r="A377" s="222" t="s">
        <v>410</v>
      </c>
      <c r="B377" s="3" t="s">
        <v>13</v>
      </c>
      <c r="C377" s="3" t="s">
        <v>14</v>
      </c>
      <c r="D377" s="184" t="s">
        <v>408</v>
      </c>
      <c r="E377" s="116"/>
      <c r="F377" s="135">
        <f>F378</f>
        <v>212</v>
      </c>
    </row>
    <row r="378" spans="1:6" s="211" customFormat="1" ht="31.5">
      <c r="A378" s="222" t="s">
        <v>409</v>
      </c>
      <c r="B378" s="3" t="s">
        <v>13</v>
      </c>
      <c r="C378" s="3" t="s">
        <v>14</v>
      </c>
      <c r="D378" s="184" t="s">
        <v>407</v>
      </c>
      <c r="E378" s="116"/>
      <c r="F378" s="135">
        <f>F379</f>
        <v>212</v>
      </c>
    </row>
    <row r="379" spans="1:6" s="211" customFormat="1" ht="31.5">
      <c r="A379" s="222" t="s">
        <v>411</v>
      </c>
      <c r="B379" s="3" t="s">
        <v>13</v>
      </c>
      <c r="C379" s="3" t="s">
        <v>14</v>
      </c>
      <c r="D379" s="184" t="s">
        <v>406</v>
      </c>
      <c r="E379" s="116"/>
      <c r="F379" s="135">
        <f>F380</f>
        <v>212</v>
      </c>
    </row>
    <row r="380" spans="1:6" s="211" customFormat="1" ht="15.75">
      <c r="A380" s="118" t="s">
        <v>184</v>
      </c>
      <c r="B380" s="116" t="s">
        <v>13</v>
      </c>
      <c r="C380" s="116" t="s">
        <v>14</v>
      </c>
      <c r="D380" s="185" t="s">
        <v>406</v>
      </c>
      <c r="E380" s="116" t="s">
        <v>185</v>
      </c>
      <c r="F380" s="164">
        <f>'Прил 11'!G78</f>
        <v>212</v>
      </c>
    </row>
    <row r="381" spans="1:6" ht="15.75">
      <c r="A381" s="9" t="s">
        <v>246</v>
      </c>
      <c r="B381" s="49" t="s">
        <v>13</v>
      </c>
      <c r="C381" s="49" t="s">
        <v>14</v>
      </c>
      <c r="D381" s="49" t="s">
        <v>47</v>
      </c>
      <c r="E381" s="48"/>
      <c r="F381" s="102">
        <f>F382+F385+F387+F389+F391+F393+F395+F397</f>
        <v>20328.7</v>
      </c>
    </row>
    <row r="382" spans="1:6" ht="31.5">
      <c r="A382" s="91" t="s">
        <v>247</v>
      </c>
      <c r="B382" s="243" t="s">
        <v>13</v>
      </c>
      <c r="C382" s="243" t="s">
        <v>14</v>
      </c>
      <c r="D382" s="243" t="s">
        <v>48</v>
      </c>
      <c r="E382" s="243"/>
      <c r="F382" s="248">
        <f>F383+F384</f>
        <v>1092.3</v>
      </c>
    </row>
    <row r="383" spans="1:6" s="211" customFormat="1" ht="15.75">
      <c r="A383" s="47" t="s">
        <v>184</v>
      </c>
      <c r="B383" s="237" t="s">
        <v>13</v>
      </c>
      <c r="C383" s="237" t="s">
        <v>14</v>
      </c>
      <c r="D383" s="237" t="s">
        <v>48</v>
      </c>
      <c r="E383" s="237" t="s">
        <v>185</v>
      </c>
      <c r="F383" s="230">
        <f>'Прил 11'!G81</f>
        <v>92.3</v>
      </c>
    </row>
    <row r="384" spans="1:6" s="211" customFormat="1" ht="31.5">
      <c r="A384" s="174" t="s">
        <v>286</v>
      </c>
      <c r="B384" s="237" t="s">
        <v>13</v>
      </c>
      <c r="C384" s="237" t="s">
        <v>14</v>
      </c>
      <c r="D384" s="237" t="s">
        <v>48</v>
      </c>
      <c r="E384" s="237" t="s">
        <v>194</v>
      </c>
      <c r="F384" s="230">
        <f>'Прил 11'!G462</f>
        <v>1000</v>
      </c>
    </row>
    <row r="385" spans="1:6" ht="31.5">
      <c r="A385" s="120" t="s">
        <v>1</v>
      </c>
      <c r="B385" s="243" t="s">
        <v>13</v>
      </c>
      <c r="C385" s="243" t="s">
        <v>14</v>
      </c>
      <c r="D385" s="243" t="s">
        <v>2</v>
      </c>
      <c r="E385" s="243"/>
      <c r="F385" s="248">
        <f>F386</f>
        <v>4580.5</v>
      </c>
    </row>
    <row r="386" spans="1:6" s="211" customFormat="1" ht="15.75">
      <c r="A386" s="47" t="s">
        <v>184</v>
      </c>
      <c r="B386" s="237" t="s">
        <v>13</v>
      </c>
      <c r="C386" s="237" t="s">
        <v>14</v>
      </c>
      <c r="D386" s="237" t="s">
        <v>2</v>
      </c>
      <c r="E386" s="237" t="s">
        <v>185</v>
      </c>
      <c r="F386" s="230">
        <f>'Прил 11'!G464</f>
        <v>4580.5</v>
      </c>
    </row>
    <row r="387" spans="1:6" ht="31.5">
      <c r="A387" s="9" t="s">
        <v>250</v>
      </c>
      <c r="B387" s="243" t="s">
        <v>13</v>
      </c>
      <c r="C387" s="243" t="s">
        <v>14</v>
      </c>
      <c r="D387" s="243" t="s">
        <v>240</v>
      </c>
      <c r="E387" s="243"/>
      <c r="F387" s="248">
        <f>F388</f>
        <v>500</v>
      </c>
    </row>
    <row r="388" spans="1:6" s="211" customFormat="1" ht="15.75">
      <c r="A388" s="47" t="s">
        <v>184</v>
      </c>
      <c r="B388" s="237" t="s">
        <v>13</v>
      </c>
      <c r="C388" s="237" t="s">
        <v>14</v>
      </c>
      <c r="D388" s="237" t="s">
        <v>240</v>
      </c>
      <c r="E388" s="237" t="s">
        <v>185</v>
      </c>
      <c r="F388" s="230">
        <f>'Прил 11'!G83</f>
        <v>500</v>
      </c>
    </row>
    <row r="389" spans="1:6" ht="31.5">
      <c r="A389" s="9" t="s">
        <v>288</v>
      </c>
      <c r="B389" s="49" t="s">
        <v>13</v>
      </c>
      <c r="C389" s="49" t="s">
        <v>14</v>
      </c>
      <c r="D389" s="49" t="s">
        <v>174</v>
      </c>
      <c r="E389" s="48"/>
      <c r="F389" s="36">
        <f>F390</f>
        <v>554</v>
      </c>
    </row>
    <row r="390" spans="1:6" s="211" customFormat="1" ht="15.75">
      <c r="A390" s="47" t="s">
        <v>184</v>
      </c>
      <c r="B390" s="48" t="s">
        <v>13</v>
      </c>
      <c r="C390" s="48" t="s">
        <v>14</v>
      </c>
      <c r="D390" s="48" t="s">
        <v>174</v>
      </c>
      <c r="E390" s="48" t="s">
        <v>185</v>
      </c>
      <c r="F390" s="40">
        <f>'Прил 11'!G85</f>
        <v>554</v>
      </c>
    </row>
    <row r="391" spans="1:6" ht="31.5">
      <c r="A391" s="91" t="s">
        <v>252</v>
      </c>
      <c r="B391" s="49" t="s">
        <v>13</v>
      </c>
      <c r="C391" s="49" t="s">
        <v>14</v>
      </c>
      <c r="D391" s="49" t="s">
        <v>148</v>
      </c>
      <c r="E391" s="49"/>
      <c r="F391" s="36">
        <f>F392</f>
        <v>700</v>
      </c>
    </row>
    <row r="392" spans="1:6" s="211" customFormat="1" ht="15.75">
      <c r="A392" s="47" t="s">
        <v>184</v>
      </c>
      <c r="B392" s="48" t="s">
        <v>13</v>
      </c>
      <c r="C392" s="48" t="s">
        <v>14</v>
      </c>
      <c r="D392" s="48" t="s">
        <v>148</v>
      </c>
      <c r="E392" s="48" t="s">
        <v>185</v>
      </c>
      <c r="F392" s="40">
        <f>'Прил 11'!G87</f>
        <v>700</v>
      </c>
    </row>
    <row r="393" spans="1:6" ht="31.5">
      <c r="A393" s="91" t="s">
        <v>253</v>
      </c>
      <c r="B393" s="49" t="s">
        <v>13</v>
      </c>
      <c r="C393" s="49" t="s">
        <v>14</v>
      </c>
      <c r="D393" s="49" t="s">
        <v>232</v>
      </c>
      <c r="E393" s="49"/>
      <c r="F393" s="36">
        <f>F394</f>
        <v>12255.4</v>
      </c>
    </row>
    <row r="394" spans="1:6" s="211" customFormat="1" ht="47.25">
      <c r="A394" s="51" t="s">
        <v>182</v>
      </c>
      <c r="B394" s="48" t="s">
        <v>13</v>
      </c>
      <c r="C394" s="48" t="s">
        <v>14</v>
      </c>
      <c r="D394" s="48" t="s">
        <v>232</v>
      </c>
      <c r="E394" s="48" t="s">
        <v>183</v>
      </c>
      <c r="F394" s="40">
        <f>'Прил 11'!G89</f>
        <v>12255.4</v>
      </c>
    </row>
    <row r="395" spans="1:6" ht="31.5">
      <c r="A395" s="9" t="s">
        <v>249</v>
      </c>
      <c r="B395" s="49" t="s">
        <v>13</v>
      </c>
      <c r="C395" s="49" t="s">
        <v>14</v>
      </c>
      <c r="D395" s="49" t="s">
        <v>181</v>
      </c>
      <c r="E395" s="49"/>
      <c r="F395" s="36">
        <f>F396</f>
        <v>146.5</v>
      </c>
    </row>
    <row r="396" spans="1:6" s="211" customFormat="1" ht="15.75">
      <c r="A396" s="47" t="s">
        <v>184</v>
      </c>
      <c r="B396" s="48" t="s">
        <v>13</v>
      </c>
      <c r="C396" s="48" t="s">
        <v>14</v>
      </c>
      <c r="D396" s="48" t="s">
        <v>181</v>
      </c>
      <c r="E396" s="48" t="s">
        <v>185</v>
      </c>
      <c r="F396" s="40">
        <f>'Прил 11'!G91</f>
        <v>146.5</v>
      </c>
    </row>
    <row r="397" spans="1:6" s="211" customFormat="1" ht="31.5">
      <c r="A397" s="6" t="s">
        <v>418</v>
      </c>
      <c r="B397" s="3" t="s">
        <v>13</v>
      </c>
      <c r="C397" s="3" t="s">
        <v>14</v>
      </c>
      <c r="D397" s="3" t="s">
        <v>417</v>
      </c>
      <c r="E397" s="116"/>
      <c r="F397" s="135">
        <f>F398</f>
        <v>500</v>
      </c>
    </row>
    <row r="398" spans="1:6" s="211" customFormat="1" ht="15.75">
      <c r="A398" s="118" t="s">
        <v>184</v>
      </c>
      <c r="B398" s="116" t="s">
        <v>13</v>
      </c>
      <c r="C398" s="116" t="s">
        <v>14</v>
      </c>
      <c r="D398" s="116" t="s">
        <v>417</v>
      </c>
      <c r="E398" s="116" t="s">
        <v>185</v>
      </c>
      <c r="F398" s="164">
        <f>'Прил 11'!G93</f>
        <v>500</v>
      </c>
    </row>
    <row r="399" spans="1:6" ht="18.75">
      <c r="A399" s="61" t="s">
        <v>131</v>
      </c>
      <c r="B399" s="62" t="s">
        <v>13</v>
      </c>
      <c r="C399" s="62" t="s">
        <v>36</v>
      </c>
      <c r="D399" s="62"/>
      <c r="E399" s="48"/>
      <c r="F399" s="102">
        <f>F400+F405</f>
        <v>34899.9</v>
      </c>
    </row>
    <row r="400" spans="1:6" ht="31.5">
      <c r="A400" s="10" t="s">
        <v>18</v>
      </c>
      <c r="B400" s="49" t="s">
        <v>13</v>
      </c>
      <c r="C400" s="49" t="s">
        <v>36</v>
      </c>
      <c r="D400" s="49" t="s">
        <v>19</v>
      </c>
      <c r="E400" s="48"/>
      <c r="F400" s="102">
        <f>F401</f>
        <v>2918.2999999999997</v>
      </c>
    </row>
    <row r="401" spans="1:6" ht="15.75">
      <c r="A401" s="10" t="s">
        <v>10</v>
      </c>
      <c r="B401" s="49" t="s">
        <v>13</v>
      </c>
      <c r="C401" s="49" t="s">
        <v>36</v>
      </c>
      <c r="D401" s="49" t="s">
        <v>21</v>
      </c>
      <c r="E401" s="48"/>
      <c r="F401" s="102">
        <f>F402+F403+F404</f>
        <v>2918.2999999999997</v>
      </c>
    </row>
    <row r="402" spans="1:6" s="211" customFormat="1" ht="47.25">
      <c r="A402" s="51" t="s">
        <v>182</v>
      </c>
      <c r="B402" s="48" t="s">
        <v>13</v>
      </c>
      <c r="C402" s="48" t="s">
        <v>36</v>
      </c>
      <c r="D402" s="48" t="s">
        <v>21</v>
      </c>
      <c r="E402" s="48" t="s">
        <v>183</v>
      </c>
      <c r="F402" s="40">
        <f>'Прил 11'!G97</f>
        <v>2696.2</v>
      </c>
    </row>
    <row r="403" spans="1:6" s="211" customFormat="1" ht="15.75">
      <c r="A403" s="47" t="s">
        <v>184</v>
      </c>
      <c r="B403" s="48" t="s">
        <v>13</v>
      </c>
      <c r="C403" s="48" t="s">
        <v>36</v>
      </c>
      <c r="D403" s="48" t="s">
        <v>21</v>
      </c>
      <c r="E403" s="48" t="s">
        <v>185</v>
      </c>
      <c r="F403" s="40">
        <f>'Прил 11'!G98</f>
        <v>222</v>
      </c>
    </row>
    <row r="404" spans="1:6" s="211" customFormat="1" ht="15.75">
      <c r="A404" s="47" t="s">
        <v>186</v>
      </c>
      <c r="B404" s="48" t="s">
        <v>13</v>
      </c>
      <c r="C404" s="48" t="s">
        <v>36</v>
      </c>
      <c r="D404" s="48" t="s">
        <v>21</v>
      </c>
      <c r="E404" s="48" t="s">
        <v>187</v>
      </c>
      <c r="F404" s="34">
        <f>'Прил 11'!G99</f>
        <v>0.1</v>
      </c>
    </row>
    <row r="405" spans="1:6" ht="47.25">
      <c r="A405" s="9" t="s">
        <v>22</v>
      </c>
      <c r="B405" s="49" t="s">
        <v>13</v>
      </c>
      <c r="C405" s="49" t="s">
        <v>36</v>
      </c>
      <c r="D405" s="49" t="s">
        <v>15</v>
      </c>
      <c r="E405" s="49"/>
      <c r="F405" s="102">
        <f>F406</f>
        <v>31981.6</v>
      </c>
    </row>
    <row r="406" spans="1:6" ht="15.75">
      <c r="A406" s="9" t="s">
        <v>11</v>
      </c>
      <c r="B406" s="49" t="s">
        <v>13</v>
      </c>
      <c r="C406" s="49" t="s">
        <v>36</v>
      </c>
      <c r="D406" s="49" t="s">
        <v>23</v>
      </c>
      <c r="E406" s="49"/>
      <c r="F406" s="102">
        <f>F407+F408+F409</f>
        <v>31981.6</v>
      </c>
    </row>
    <row r="407" spans="1:6" s="211" customFormat="1" ht="47.25">
      <c r="A407" s="51" t="s">
        <v>182</v>
      </c>
      <c r="B407" s="48" t="s">
        <v>13</v>
      </c>
      <c r="C407" s="48" t="s">
        <v>36</v>
      </c>
      <c r="D407" s="48" t="s">
        <v>23</v>
      </c>
      <c r="E407" s="48" t="s">
        <v>183</v>
      </c>
      <c r="F407" s="40">
        <f>'Прил 11'!G102</f>
        <v>30179.1</v>
      </c>
    </row>
    <row r="408" spans="1:6" s="211" customFormat="1" ht="15.75">
      <c r="A408" s="47" t="s">
        <v>184</v>
      </c>
      <c r="B408" s="48" t="s">
        <v>13</v>
      </c>
      <c r="C408" s="48" t="s">
        <v>36</v>
      </c>
      <c r="D408" s="48" t="s">
        <v>23</v>
      </c>
      <c r="E408" s="48" t="s">
        <v>185</v>
      </c>
      <c r="F408" s="40">
        <f>'Прил 11'!G103</f>
        <v>1799.4</v>
      </c>
    </row>
    <row r="409" spans="1:6" s="211" customFormat="1" ht="15.75">
      <c r="A409" s="47" t="s">
        <v>186</v>
      </c>
      <c r="B409" s="48" t="s">
        <v>13</v>
      </c>
      <c r="C409" s="48" t="s">
        <v>36</v>
      </c>
      <c r="D409" s="48" t="s">
        <v>23</v>
      </c>
      <c r="E409" s="48" t="s">
        <v>187</v>
      </c>
      <c r="F409" s="40">
        <f>'Прил 11'!G104</f>
        <v>3.1</v>
      </c>
    </row>
    <row r="410" spans="1:6" ht="18.75">
      <c r="A410" s="61" t="s">
        <v>76</v>
      </c>
      <c r="B410" s="62" t="s">
        <v>77</v>
      </c>
      <c r="C410" s="62"/>
      <c r="D410" s="62"/>
      <c r="E410" s="62"/>
      <c r="F410" s="41">
        <f>F411+F415+F452+F446</f>
        <v>36296.5</v>
      </c>
    </row>
    <row r="411" spans="1:6" ht="18.75">
      <c r="A411" s="84" t="s">
        <v>78</v>
      </c>
      <c r="B411" s="67" t="s">
        <v>77</v>
      </c>
      <c r="C411" s="67" t="s">
        <v>14</v>
      </c>
      <c r="D411" s="67"/>
      <c r="E411" s="67"/>
      <c r="F411" s="35">
        <f>F412</f>
        <v>2085.9</v>
      </c>
    </row>
    <row r="412" spans="1:6" ht="15.75">
      <c r="A412" s="9" t="s">
        <v>79</v>
      </c>
      <c r="B412" s="49" t="s">
        <v>77</v>
      </c>
      <c r="C412" s="49" t="s">
        <v>14</v>
      </c>
      <c r="D412" s="49" t="s">
        <v>80</v>
      </c>
      <c r="E412" s="49"/>
      <c r="F412" s="36">
        <f>F413</f>
        <v>2085.9</v>
      </c>
    </row>
    <row r="413" spans="1:6" ht="31.5">
      <c r="A413" s="9" t="s">
        <v>81</v>
      </c>
      <c r="B413" s="49" t="s">
        <v>77</v>
      </c>
      <c r="C413" s="49" t="s">
        <v>14</v>
      </c>
      <c r="D413" s="49" t="s">
        <v>82</v>
      </c>
      <c r="E413" s="49"/>
      <c r="F413" s="36">
        <f>F414</f>
        <v>2085.9</v>
      </c>
    </row>
    <row r="414" spans="1:6" s="211" customFormat="1" ht="15.75">
      <c r="A414" s="47" t="s">
        <v>199</v>
      </c>
      <c r="B414" s="48" t="s">
        <v>77</v>
      </c>
      <c r="C414" s="48" t="s">
        <v>14</v>
      </c>
      <c r="D414" s="48" t="s">
        <v>82</v>
      </c>
      <c r="E414" s="48" t="s">
        <v>195</v>
      </c>
      <c r="F414" s="40">
        <f>'Прил 11'!G469</f>
        <v>2085.9</v>
      </c>
    </row>
    <row r="415" spans="1:6" ht="18.75">
      <c r="A415" s="65" t="s">
        <v>83</v>
      </c>
      <c r="B415" s="62" t="s">
        <v>77</v>
      </c>
      <c r="C415" s="62" t="s">
        <v>51</v>
      </c>
      <c r="D415" s="62"/>
      <c r="E415" s="62"/>
      <c r="F415" s="41">
        <f>F416+F419+F440+F433+F443</f>
        <v>31160.699999999997</v>
      </c>
    </row>
    <row r="416" spans="1:6" ht="15.75">
      <c r="A416" s="10" t="s">
        <v>84</v>
      </c>
      <c r="B416" s="49" t="s">
        <v>77</v>
      </c>
      <c r="C416" s="49" t="s">
        <v>51</v>
      </c>
      <c r="D416" s="49" t="s">
        <v>85</v>
      </c>
      <c r="E416" s="49"/>
      <c r="F416" s="36">
        <f>F417</f>
        <v>1046.6</v>
      </c>
    </row>
    <row r="417" spans="1:6" ht="15.75">
      <c r="A417" s="9" t="s">
        <v>86</v>
      </c>
      <c r="B417" s="49" t="s">
        <v>77</v>
      </c>
      <c r="C417" s="49" t="s">
        <v>51</v>
      </c>
      <c r="D417" s="49" t="s">
        <v>87</v>
      </c>
      <c r="E417" s="49"/>
      <c r="F417" s="36">
        <f>F418</f>
        <v>1046.6</v>
      </c>
    </row>
    <row r="418" spans="1:6" s="211" customFormat="1" ht="47.25">
      <c r="A418" s="51" t="s">
        <v>182</v>
      </c>
      <c r="B418" s="48" t="s">
        <v>77</v>
      </c>
      <c r="C418" s="48" t="s">
        <v>51</v>
      </c>
      <c r="D418" s="48" t="s">
        <v>87</v>
      </c>
      <c r="E418" s="116" t="s">
        <v>183</v>
      </c>
      <c r="F418" s="40">
        <f>'Прил 11'!G109+'Прил 11'!G281+'Прил 11'!G473+'Прил 11'!G544</f>
        <v>1046.6</v>
      </c>
    </row>
    <row r="419" spans="1:6" ht="31.5">
      <c r="A419" s="131" t="s">
        <v>261</v>
      </c>
      <c r="B419" s="49" t="s">
        <v>77</v>
      </c>
      <c r="C419" s="49" t="s">
        <v>51</v>
      </c>
      <c r="D419" s="154" t="s">
        <v>333</v>
      </c>
      <c r="E419" s="78"/>
      <c r="F419" s="36">
        <f>F420+F428</f>
        <v>27008.199999999997</v>
      </c>
    </row>
    <row r="420" spans="1:6" ht="15.75">
      <c r="A420" s="131" t="s">
        <v>3</v>
      </c>
      <c r="B420" s="49" t="s">
        <v>77</v>
      </c>
      <c r="C420" s="49" t="s">
        <v>51</v>
      </c>
      <c r="D420" s="154" t="s">
        <v>334</v>
      </c>
      <c r="E420" s="49"/>
      <c r="F420" s="36">
        <f>F421</f>
        <v>25652.6</v>
      </c>
    </row>
    <row r="421" spans="1:6" ht="47.25">
      <c r="A421" s="131" t="s">
        <v>4</v>
      </c>
      <c r="B421" s="49" t="s">
        <v>77</v>
      </c>
      <c r="C421" s="49" t="s">
        <v>51</v>
      </c>
      <c r="D421" s="154" t="s">
        <v>335</v>
      </c>
      <c r="E421" s="49"/>
      <c r="F421" s="36">
        <f>F422+F425</f>
        <v>25652.6</v>
      </c>
    </row>
    <row r="422" spans="1:6" ht="47.25">
      <c r="A422" s="131" t="s">
        <v>372</v>
      </c>
      <c r="B422" s="49" t="s">
        <v>77</v>
      </c>
      <c r="C422" s="49" t="s">
        <v>51</v>
      </c>
      <c r="D422" s="154" t="s">
        <v>337</v>
      </c>
      <c r="E422" s="49"/>
      <c r="F422" s="36">
        <f>F423+F424</f>
        <v>1600.3</v>
      </c>
    </row>
    <row r="423" spans="1:6" s="211" customFormat="1" ht="47.25">
      <c r="A423" s="92" t="s">
        <v>182</v>
      </c>
      <c r="B423" s="48" t="s">
        <v>77</v>
      </c>
      <c r="C423" s="48" t="s">
        <v>51</v>
      </c>
      <c r="D423" s="155" t="s">
        <v>337</v>
      </c>
      <c r="E423" s="48" t="s">
        <v>183</v>
      </c>
      <c r="F423" s="40">
        <f>'Прил 11'!G478</f>
        <v>1524.1</v>
      </c>
    </row>
    <row r="424" spans="1:6" s="211" customFormat="1" ht="15.75">
      <c r="A424" s="47" t="s">
        <v>184</v>
      </c>
      <c r="B424" s="48" t="s">
        <v>77</v>
      </c>
      <c r="C424" s="48" t="s">
        <v>51</v>
      </c>
      <c r="D424" s="155" t="s">
        <v>337</v>
      </c>
      <c r="E424" s="48" t="s">
        <v>185</v>
      </c>
      <c r="F424" s="40">
        <f>'Прил 11'!G479</f>
        <v>76.2</v>
      </c>
    </row>
    <row r="425" spans="1:6" ht="15.75">
      <c r="A425" s="131" t="s">
        <v>373</v>
      </c>
      <c r="B425" s="78" t="s">
        <v>77</v>
      </c>
      <c r="C425" s="49" t="s">
        <v>51</v>
      </c>
      <c r="D425" s="154" t="s">
        <v>338</v>
      </c>
      <c r="E425" s="49"/>
      <c r="F425" s="36">
        <f>F426+F427</f>
        <v>24052.3</v>
      </c>
    </row>
    <row r="426" spans="1:6" s="211" customFormat="1" ht="15.75">
      <c r="A426" s="47" t="s">
        <v>184</v>
      </c>
      <c r="B426" s="70" t="s">
        <v>77</v>
      </c>
      <c r="C426" s="48" t="s">
        <v>51</v>
      </c>
      <c r="D426" s="155" t="s">
        <v>338</v>
      </c>
      <c r="E426" s="48" t="s">
        <v>185</v>
      </c>
      <c r="F426" s="40">
        <f>'Прил 11'!G481</f>
        <v>322</v>
      </c>
    </row>
    <row r="427" spans="1:6" s="211" customFormat="1" ht="15.75">
      <c r="A427" s="47" t="s">
        <v>199</v>
      </c>
      <c r="B427" s="70" t="s">
        <v>77</v>
      </c>
      <c r="C427" s="48" t="s">
        <v>51</v>
      </c>
      <c r="D427" s="155" t="s">
        <v>338</v>
      </c>
      <c r="E427" s="48" t="s">
        <v>195</v>
      </c>
      <c r="F427" s="40">
        <f>'Прил 11'!G482</f>
        <v>23730.3</v>
      </c>
    </row>
    <row r="428" spans="1:6" ht="15.75">
      <c r="A428" s="131" t="s">
        <v>262</v>
      </c>
      <c r="B428" s="49" t="s">
        <v>77</v>
      </c>
      <c r="C428" s="49" t="s">
        <v>51</v>
      </c>
      <c r="D428" s="154" t="s">
        <v>339</v>
      </c>
      <c r="E428" s="78"/>
      <c r="F428" s="36">
        <f>F429</f>
        <v>1355.6</v>
      </c>
    </row>
    <row r="429" spans="1:6" ht="47.25">
      <c r="A429" s="131" t="s">
        <v>263</v>
      </c>
      <c r="B429" s="49" t="s">
        <v>77</v>
      </c>
      <c r="C429" s="49" t="s">
        <v>51</v>
      </c>
      <c r="D429" s="154" t="s">
        <v>341</v>
      </c>
      <c r="E429" s="70"/>
      <c r="F429" s="36">
        <f>F430</f>
        <v>1355.6</v>
      </c>
    </row>
    <row r="430" spans="1:6" ht="31.5">
      <c r="A430" s="131" t="s">
        <v>374</v>
      </c>
      <c r="B430" s="49" t="s">
        <v>77</v>
      </c>
      <c r="C430" s="49" t="s">
        <v>51</v>
      </c>
      <c r="D430" s="154" t="s">
        <v>342</v>
      </c>
      <c r="E430" s="78"/>
      <c r="F430" s="36">
        <f>F431+F432</f>
        <v>1355.6</v>
      </c>
    </row>
    <row r="431" spans="1:6" s="211" customFormat="1" ht="15.75">
      <c r="A431" s="47" t="s">
        <v>184</v>
      </c>
      <c r="B431" s="48" t="s">
        <v>77</v>
      </c>
      <c r="C431" s="48" t="s">
        <v>51</v>
      </c>
      <c r="D431" s="155" t="s">
        <v>342</v>
      </c>
      <c r="E431" s="70" t="s">
        <v>185</v>
      </c>
      <c r="F431" s="40">
        <f>'Прил 11'!G286</f>
        <v>705.6</v>
      </c>
    </row>
    <row r="432" spans="1:6" s="211" customFormat="1" ht="31.5">
      <c r="A432" s="47" t="s">
        <v>287</v>
      </c>
      <c r="B432" s="48" t="s">
        <v>77</v>
      </c>
      <c r="C432" s="48" t="s">
        <v>51</v>
      </c>
      <c r="D432" s="155" t="s">
        <v>342</v>
      </c>
      <c r="E432" s="70" t="s">
        <v>164</v>
      </c>
      <c r="F432" s="40">
        <f>'Прил 11'!G287</f>
        <v>650</v>
      </c>
    </row>
    <row r="433" spans="1:6" ht="15.75">
      <c r="A433" s="183" t="s">
        <v>305</v>
      </c>
      <c r="B433" s="78" t="s">
        <v>77</v>
      </c>
      <c r="C433" s="78" t="s">
        <v>51</v>
      </c>
      <c r="D433" s="182" t="s">
        <v>353</v>
      </c>
      <c r="E433" s="78"/>
      <c r="F433" s="36">
        <f>F434+F438</f>
        <v>1366.9</v>
      </c>
    </row>
    <row r="434" spans="1:6" ht="15.75">
      <c r="A434" s="126" t="s">
        <v>391</v>
      </c>
      <c r="B434" s="3" t="s">
        <v>77</v>
      </c>
      <c r="C434" s="3" t="s">
        <v>51</v>
      </c>
      <c r="D434" s="184" t="s">
        <v>392</v>
      </c>
      <c r="E434" s="116"/>
      <c r="F434" s="117">
        <f>F435</f>
        <v>657.2</v>
      </c>
    </row>
    <row r="435" spans="1:6" ht="15.75">
      <c r="A435" s="136" t="s">
        <v>393</v>
      </c>
      <c r="B435" s="3" t="s">
        <v>77</v>
      </c>
      <c r="C435" s="3" t="s">
        <v>51</v>
      </c>
      <c r="D435" s="184" t="s">
        <v>394</v>
      </c>
      <c r="E435" s="116"/>
      <c r="F435" s="117">
        <f>F436</f>
        <v>657.2</v>
      </c>
    </row>
    <row r="436" spans="1:6" ht="15.75">
      <c r="A436" s="136" t="s">
        <v>415</v>
      </c>
      <c r="B436" s="3" t="s">
        <v>77</v>
      </c>
      <c r="C436" s="3" t="s">
        <v>51</v>
      </c>
      <c r="D436" s="184" t="s">
        <v>395</v>
      </c>
      <c r="E436" s="116"/>
      <c r="F436" s="117">
        <f>F437</f>
        <v>657.2</v>
      </c>
    </row>
    <row r="437" spans="1:6" s="211" customFormat="1" ht="24" customHeight="1">
      <c r="A437" s="47" t="s">
        <v>199</v>
      </c>
      <c r="B437" s="116" t="s">
        <v>77</v>
      </c>
      <c r="C437" s="116" t="s">
        <v>51</v>
      </c>
      <c r="D437" s="185" t="s">
        <v>396</v>
      </c>
      <c r="E437" s="116" t="s">
        <v>195</v>
      </c>
      <c r="F437" s="27">
        <f>'Прил 11'!G487</f>
        <v>657.2</v>
      </c>
    </row>
    <row r="438" spans="1:6" s="211" customFormat="1" ht="27.75" customHeight="1">
      <c r="A438" s="253" t="s">
        <v>457</v>
      </c>
      <c r="B438" s="3" t="s">
        <v>77</v>
      </c>
      <c r="C438" s="3" t="s">
        <v>51</v>
      </c>
      <c r="D438" s="184" t="s">
        <v>456</v>
      </c>
      <c r="E438" s="116"/>
      <c r="F438" s="117">
        <f>F439</f>
        <v>709.7</v>
      </c>
    </row>
    <row r="439" spans="1:6" s="211" customFormat="1" ht="15.75">
      <c r="A439" s="118" t="s">
        <v>199</v>
      </c>
      <c r="B439" s="116" t="s">
        <v>77</v>
      </c>
      <c r="C439" s="116" t="s">
        <v>51</v>
      </c>
      <c r="D439" s="185" t="s">
        <v>456</v>
      </c>
      <c r="E439" s="116" t="s">
        <v>195</v>
      </c>
      <c r="F439" s="27">
        <f>'Прил 11'!G489</f>
        <v>709.7</v>
      </c>
    </row>
    <row r="440" spans="1:6" ht="15.75">
      <c r="A440" s="9" t="s">
        <v>246</v>
      </c>
      <c r="B440" s="49" t="s">
        <v>77</v>
      </c>
      <c r="C440" s="49" t="s">
        <v>51</v>
      </c>
      <c r="D440" s="49" t="s">
        <v>47</v>
      </c>
      <c r="E440" s="49"/>
      <c r="F440" s="36">
        <f>F441</f>
        <v>1500</v>
      </c>
    </row>
    <row r="441" spans="1:6" ht="15.75">
      <c r="A441" s="9" t="s">
        <v>5</v>
      </c>
      <c r="B441" s="49" t="s">
        <v>77</v>
      </c>
      <c r="C441" s="243" t="s">
        <v>51</v>
      </c>
      <c r="D441" s="243" t="s">
        <v>88</v>
      </c>
      <c r="E441" s="237"/>
      <c r="F441" s="248">
        <f>F442</f>
        <v>1500</v>
      </c>
    </row>
    <row r="442" spans="1:6" s="211" customFormat="1" ht="15.75">
      <c r="A442" s="47" t="s">
        <v>199</v>
      </c>
      <c r="B442" s="48" t="s">
        <v>77</v>
      </c>
      <c r="C442" s="237" t="s">
        <v>51</v>
      </c>
      <c r="D442" s="237" t="s">
        <v>88</v>
      </c>
      <c r="E442" s="237" t="s">
        <v>195</v>
      </c>
      <c r="F442" s="230">
        <f>'Прил 11'!G492</f>
        <v>1500</v>
      </c>
    </row>
    <row r="443" spans="1:6" s="211" customFormat="1" ht="47.25">
      <c r="A443" s="136" t="s">
        <v>178</v>
      </c>
      <c r="B443" s="186" t="s">
        <v>77</v>
      </c>
      <c r="C443" s="186" t="s">
        <v>51</v>
      </c>
      <c r="D443" s="184" t="s">
        <v>163</v>
      </c>
      <c r="E443" s="187"/>
      <c r="F443" s="189">
        <f>F444</f>
        <v>239</v>
      </c>
    </row>
    <row r="444" spans="1:6" s="211" customFormat="1" ht="63">
      <c r="A444" s="136" t="s">
        <v>421</v>
      </c>
      <c r="B444" s="186" t="s">
        <v>77</v>
      </c>
      <c r="C444" s="186" t="s">
        <v>51</v>
      </c>
      <c r="D444" s="184" t="s">
        <v>420</v>
      </c>
      <c r="E444" s="187"/>
      <c r="F444" s="189">
        <f>F445</f>
        <v>239</v>
      </c>
    </row>
    <row r="445" spans="1:6" s="211" customFormat="1" ht="47.25">
      <c r="A445" s="188" t="s">
        <v>382</v>
      </c>
      <c r="B445" s="187" t="s">
        <v>77</v>
      </c>
      <c r="C445" s="187" t="s">
        <v>51</v>
      </c>
      <c r="D445" s="185" t="s">
        <v>420</v>
      </c>
      <c r="E445" s="187" t="s">
        <v>183</v>
      </c>
      <c r="F445" s="190">
        <f>'Прил 11'!G290</f>
        <v>239</v>
      </c>
    </row>
    <row r="446" spans="1:6" ht="18.75">
      <c r="A446" s="229" t="s">
        <v>309</v>
      </c>
      <c r="B446" s="82" t="s">
        <v>77</v>
      </c>
      <c r="C446" s="82" t="s">
        <v>36</v>
      </c>
      <c r="D446" s="82"/>
      <c r="E446" s="82"/>
      <c r="F446" s="43">
        <f>F447</f>
        <v>983.4</v>
      </c>
    </row>
    <row r="447" spans="1:6" ht="15.75">
      <c r="A447" s="142" t="s">
        <v>305</v>
      </c>
      <c r="B447" s="78" t="s">
        <v>77</v>
      </c>
      <c r="C447" s="78" t="s">
        <v>36</v>
      </c>
      <c r="D447" s="154" t="s">
        <v>353</v>
      </c>
      <c r="E447" s="78"/>
      <c r="F447" s="101">
        <f>F448</f>
        <v>983.4</v>
      </c>
    </row>
    <row r="448" spans="1:6" ht="47.25">
      <c r="A448" s="142" t="s">
        <v>306</v>
      </c>
      <c r="B448" s="78" t="s">
        <v>77</v>
      </c>
      <c r="C448" s="78" t="s">
        <v>36</v>
      </c>
      <c r="D448" s="154" t="s">
        <v>354</v>
      </c>
      <c r="E448" s="78"/>
      <c r="F448" s="101">
        <f>F449</f>
        <v>983.4</v>
      </c>
    </row>
    <row r="449" spans="1:6" ht="47.25">
      <c r="A449" s="142" t="s">
        <v>307</v>
      </c>
      <c r="B449" s="78" t="s">
        <v>77</v>
      </c>
      <c r="C449" s="78" t="s">
        <v>36</v>
      </c>
      <c r="D449" s="154" t="s">
        <v>356</v>
      </c>
      <c r="E449" s="78"/>
      <c r="F449" s="101">
        <f>F450</f>
        <v>983.4</v>
      </c>
    </row>
    <row r="450" spans="1:6" ht="141.75">
      <c r="A450" s="142" t="s">
        <v>308</v>
      </c>
      <c r="B450" s="78" t="s">
        <v>77</v>
      </c>
      <c r="C450" s="78" t="s">
        <v>36</v>
      </c>
      <c r="D450" s="154" t="s">
        <v>357</v>
      </c>
      <c r="E450" s="78"/>
      <c r="F450" s="101">
        <f>F451</f>
        <v>983.4</v>
      </c>
    </row>
    <row r="451" spans="1:6" s="211" customFormat="1" ht="31.5">
      <c r="A451" s="174" t="s">
        <v>286</v>
      </c>
      <c r="B451" s="70" t="s">
        <v>77</v>
      </c>
      <c r="C451" s="70" t="s">
        <v>36</v>
      </c>
      <c r="D451" s="155" t="s">
        <v>357</v>
      </c>
      <c r="E451" s="187" t="s">
        <v>194</v>
      </c>
      <c r="F451" s="42">
        <f>'Прил 11'!G498</f>
        <v>983.4</v>
      </c>
    </row>
    <row r="452" spans="1:6" ht="18.75">
      <c r="A452" s="61" t="s">
        <v>127</v>
      </c>
      <c r="B452" s="62" t="s">
        <v>77</v>
      </c>
      <c r="C452" s="62" t="s">
        <v>12</v>
      </c>
      <c r="D452" s="62"/>
      <c r="E452" s="62"/>
      <c r="F452" s="36">
        <f>F456+F453</f>
        <v>2066.5</v>
      </c>
    </row>
    <row r="453" spans="1:6" ht="18.75">
      <c r="A453" s="121" t="s">
        <v>117</v>
      </c>
      <c r="B453" s="3" t="s">
        <v>77</v>
      </c>
      <c r="C453" s="3" t="s">
        <v>12</v>
      </c>
      <c r="D453" s="3" t="s">
        <v>118</v>
      </c>
      <c r="E453" s="186"/>
      <c r="F453" s="117">
        <f>F454</f>
        <v>390</v>
      </c>
    </row>
    <row r="454" spans="1:6" ht="18.75">
      <c r="A454" s="121" t="s">
        <v>119</v>
      </c>
      <c r="B454" s="3" t="s">
        <v>77</v>
      </c>
      <c r="C454" s="3" t="s">
        <v>12</v>
      </c>
      <c r="D454" s="3" t="s">
        <v>107</v>
      </c>
      <c r="E454" s="186"/>
      <c r="F454" s="117">
        <f>F455</f>
        <v>390</v>
      </c>
    </row>
    <row r="455" spans="1:6" ht="15.75">
      <c r="A455" s="1" t="s">
        <v>199</v>
      </c>
      <c r="B455" s="116" t="s">
        <v>77</v>
      </c>
      <c r="C455" s="116" t="s">
        <v>12</v>
      </c>
      <c r="D455" s="116" t="s">
        <v>107</v>
      </c>
      <c r="E455" s="116" t="s">
        <v>195</v>
      </c>
      <c r="F455" s="27">
        <f>'Прил 11'!G502</f>
        <v>390</v>
      </c>
    </row>
    <row r="456" spans="1:6" ht="31.5">
      <c r="A456" s="172" t="s">
        <v>261</v>
      </c>
      <c r="B456" s="173" t="s">
        <v>77</v>
      </c>
      <c r="C456" s="173" t="s">
        <v>12</v>
      </c>
      <c r="D456" s="169" t="s">
        <v>333</v>
      </c>
      <c r="E456" s="173"/>
      <c r="F456" s="175">
        <f>F457</f>
        <v>1676.5</v>
      </c>
    </row>
    <row r="457" spans="1:6" ht="15.75">
      <c r="A457" s="131" t="s">
        <v>262</v>
      </c>
      <c r="B457" s="78" t="s">
        <v>77</v>
      </c>
      <c r="C457" s="78" t="s">
        <v>12</v>
      </c>
      <c r="D457" s="154" t="s">
        <v>339</v>
      </c>
      <c r="E457" s="78"/>
      <c r="F457" s="101">
        <f>F458</f>
        <v>1676.5</v>
      </c>
    </row>
    <row r="458" spans="1:6" ht="63">
      <c r="A458" s="131" t="s">
        <v>6</v>
      </c>
      <c r="B458" s="78" t="s">
        <v>77</v>
      </c>
      <c r="C458" s="78" t="s">
        <v>12</v>
      </c>
      <c r="D458" s="154" t="s">
        <v>343</v>
      </c>
      <c r="E458" s="49"/>
      <c r="F458" s="36">
        <f>F459</f>
        <v>1676.5</v>
      </c>
    </row>
    <row r="459" spans="1:6" ht="47.25">
      <c r="A459" s="131" t="s">
        <v>375</v>
      </c>
      <c r="B459" s="78" t="s">
        <v>77</v>
      </c>
      <c r="C459" s="78" t="s">
        <v>12</v>
      </c>
      <c r="D459" s="154" t="s">
        <v>344</v>
      </c>
      <c r="E459" s="49"/>
      <c r="F459" s="36">
        <f>F460+F461</f>
        <v>1676.5</v>
      </c>
    </row>
    <row r="460" spans="1:6" s="211" customFormat="1" ht="47.25">
      <c r="A460" s="92" t="s">
        <v>182</v>
      </c>
      <c r="B460" s="70" t="s">
        <v>77</v>
      </c>
      <c r="C460" s="70" t="s">
        <v>12</v>
      </c>
      <c r="D460" s="155" t="s">
        <v>344</v>
      </c>
      <c r="E460" s="48" t="s">
        <v>183</v>
      </c>
      <c r="F460" s="40">
        <f>'Прил 11'!G507</f>
        <v>1585.1</v>
      </c>
    </row>
    <row r="461" spans="1:6" s="211" customFormat="1" ht="15.75">
      <c r="A461" s="47" t="s">
        <v>184</v>
      </c>
      <c r="B461" s="70" t="s">
        <v>77</v>
      </c>
      <c r="C461" s="70" t="s">
        <v>12</v>
      </c>
      <c r="D461" s="155" t="s">
        <v>344</v>
      </c>
      <c r="E461" s="48" t="s">
        <v>185</v>
      </c>
      <c r="F461" s="40">
        <f>'Прил 11'!G508</f>
        <v>91.4</v>
      </c>
    </row>
    <row r="462" spans="1:6" ht="18.75">
      <c r="A462" s="61" t="s">
        <v>108</v>
      </c>
      <c r="B462" s="62" t="s">
        <v>106</v>
      </c>
      <c r="C462" s="156"/>
      <c r="D462" s="156"/>
      <c r="E462" s="156"/>
      <c r="F462" s="41">
        <f>F463</f>
        <v>2704.8</v>
      </c>
    </row>
    <row r="463" spans="1:6" ht="18.75">
      <c r="A463" s="66" t="s">
        <v>128</v>
      </c>
      <c r="B463" s="67" t="s">
        <v>106</v>
      </c>
      <c r="C463" s="67" t="s">
        <v>31</v>
      </c>
      <c r="D463" s="67"/>
      <c r="E463" s="67"/>
      <c r="F463" s="35">
        <f>F464</f>
        <v>2704.8</v>
      </c>
    </row>
    <row r="464" spans="1:6" ht="15.75">
      <c r="A464" s="9" t="s">
        <v>246</v>
      </c>
      <c r="B464" s="49" t="s">
        <v>106</v>
      </c>
      <c r="C464" s="49" t="s">
        <v>31</v>
      </c>
      <c r="D464" s="49" t="s">
        <v>47</v>
      </c>
      <c r="E464" s="49"/>
      <c r="F464" s="36">
        <f>F465</f>
        <v>2704.8</v>
      </c>
    </row>
    <row r="465" spans="1:6" ht="31.5">
      <c r="A465" s="9" t="s">
        <v>285</v>
      </c>
      <c r="B465" s="49" t="s">
        <v>106</v>
      </c>
      <c r="C465" s="49" t="s">
        <v>31</v>
      </c>
      <c r="D465" s="49" t="s">
        <v>196</v>
      </c>
      <c r="E465" s="49"/>
      <c r="F465" s="36">
        <f>F466</f>
        <v>2704.8</v>
      </c>
    </row>
    <row r="466" spans="1:6" s="211" customFormat="1" ht="15.75">
      <c r="A466" s="47" t="s">
        <v>184</v>
      </c>
      <c r="B466" s="48" t="s">
        <v>106</v>
      </c>
      <c r="C466" s="48" t="s">
        <v>31</v>
      </c>
      <c r="D466" s="48" t="s">
        <v>196</v>
      </c>
      <c r="E466" s="48" t="s">
        <v>185</v>
      </c>
      <c r="F466" s="40">
        <f>'Прил 11'!G513</f>
        <v>2704.8</v>
      </c>
    </row>
    <row r="467" spans="1:6" ht="18.75">
      <c r="A467" s="65" t="s">
        <v>229</v>
      </c>
      <c r="B467" s="62" t="s">
        <v>67</v>
      </c>
      <c r="C467" s="62"/>
      <c r="D467" s="62"/>
      <c r="E467" s="48"/>
      <c r="F467" s="41">
        <f>F468</f>
        <v>5683.9</v>
      </c>
    </row>
    <row r="468" spans="1:6" ht="18.75">
      <c r="A468" s="133" t="s">
        <v>226</v>
      </c>
      <c r="B468" s="62" t="s">
        <v>67</v>
      </c>
      <c r="C468" s="62" t="s">
        <v>31</v>
      </c>
      <c r="D468" s="62"/>
      <c r="E468" s="48"/>
      <c r="F468" s="41">
        <f>F469</f>
        <v>5683.9</v>
      </c>
    </row>
    <row r="469" spans="1:6" ht="15.75">
      <c r="A469" s="134" t="s">
        <v>231</v>
      </c>
      <c r="B469" s="49" t="s">
        <v>67</v>
      </c>
      <c r="C469" s="49" t="s">
        <v>31</v>
      </c>
      <c r="D469" s="49" t="s">
        <v>227</v>
      </c>
      <c r="E469" s="49"/>
      <c r="F469" s="36">
        <f>F470</f>
        <v>5683.9</v>
      </c>
    </row>
    <row r="470" spans="1:6" ht="15.75">
      <c r="A470" s="134" t="s">
        <v>224</v>
      </c>
      <c r="B470" s="49" t="s">
        <v>67</v>
      </c>
      <c r="C470" s="49" t="s">
        <v>31</v>
      </c>
      <c r="D470" s="49" t="s">
        <v>228</v>
      </c>
      <c r="E470" s="49"/>
      <c r="F470" s="36">
        <f>F471</f>
        <v>5683.9</v>
      </c>
    </row>
    <row r="471" spans="1:6" s="211" customFormat="1" ht="31.5">
      <c r="A471" s="47" t="s">
        <v>287</v>
      </c>
      <c r="B471" s="48" t="s">
        <v>67</v>
      </c>
      <c r="C471" s="48" t="s">
        <v>31</v>
      </c>
      <c r="D471" s="48" t="s">
        <v>228</v>
      </c>
      <c r="E471" s="48" t="s">
        <v>164</v>
      </c>
      <c r="F471" s="40">
        <f>'Прил 11'!G518</f>
        <v>5683.9</v>
      </c>
    </row>
    <row r="472" spans="1:6" ht="56.25">
      <c r="A472" s="61" t="s">
        <v>149</v>
      </c>
      <c r="B472" s="62" t="s">
        <v>58</v>
      </c>
      <c r="C472" s="62"/>
      <c r="D472" s="62"/>
      <c r="E472" s="62"/>
      <c r="F472" s="41">
        <f>F473</f>
        <v>39608.8</v>
      </c>
    </row>
    <row r="473" spans="1:6" ht="37.5">
      <c r="A473" s="66" t="s">
        <v>122</v>
      </c>
      <c r="B473" s="67" t="s">
        <v>58</v>
      </c>
      <c r="C473" s="67" t="s">
        <v>14</v>
      </c>
      <c r="D473" s="71"/>
      <c r="E473" s="71"/>
      <c r="F473" s="35">
        <f>F474</f>
        <v>39608.8</v>
      </c>
    </row>
    <row r="474" spans="1:6" ht="15.75">
      <c r="A474" s="10" t="s">
        <v>93</v>
      </c>
      <c r="B474" s="49" t="s">
        <v>58</v>
      </c>
      <c r="C474" s="49" t="s">
        <v>14</v>
      </c>
      <c r="D474" s="49" t="s">
        <v>94</v>
      </c>
      <c r="E474" s="49"/>
      <c r="F474" s="36">
        <f>F475</f>
        <v>39608.8</v>
      </c>
    </row>
    <row r="475" spans="1:6" ht="15.75">
      <c r="A475" s="10" t="s">
        <v>93</v>
      </c>
      <c r="B475" s="49" t="s">
        <v>58</v>
      </c>
      <c r="C475" s="49" t="s">
        <v>14</v>
      </c>
      <c r="D475" s="49" t="s">
        <v>95</v>
      </c>
      <c r="E475" s="49"/>
      <c r="F475" s="36">
        <f>F476</f>
        <v>39608.8</v>
      </c>
    </row>
    <row r="476" spans="1:6" ht="31.5">
      <c r="A476" s="9" t="s">
        <v>96</v>
      </c>
      <c r="B476" s="49" t="s">
        <v>58</v>
      </c>
      <c r="C476" s="49" t="s">
        <v>14</v>
      </c>
      <c r="D476" s="49" t="s">
        <v>97</v>
      </c>
      <c r="E476" s="49"/>
      <c r="F476" s="36">
        <f>F477</f>
        <v>39608.8</v>
      </c>
    </row>
    <row r="477" spans="1:6" s="211" customFormat="1" ht="15.75">
      <c r="A477" s="47" t="s">
        <v>200</v>
      </c>
      <c r="B477" s="48" t="s">
        <v>58</v>
      </c>
      <c r="C477" s="48" t="s">
        <v>14</v>
      </c>
      <c r="D477" s="48" t="s">
        <v>97</v>
      </c>
      <c r="E477" s="48" t="s">
        <v>20</v>
      </c>
      <c r="F477" s="40">
        <f>'Прил 11'!G550</f>
        <v>39608.8</v>
      </c>
    </row>
  </sheetData>
  <sheetProtection/>
  <autoFilter ref="A8:F477"/>
  <mergeCells count="12">
    <mergeCell ref="B9:B10"/>
    <mergeCell ref="C9:C10"/>
    <mergeCell ref="C1:F1"/>
    <mergeCell ref="C2:F2"/>
    <mergeCell ref="C3:F3"/>
    <mergeCell ref="A5:E5"/>
    <mergeCell ref="D9:D10"/>
    <mergeCell ref="E9:E10"/>
    <mergeCell ref="F9:F10"/>
    <mergeCell ref="A6:E6"/>
    <mergeCell ref="A7:E7"/>
    <mergeCell ref="A9:A10"/>
  </mergeCells>
  <printOptions/>
  <pageMargins left="0.5905511811023623" right="0.5905511811023623" top="0.2755905511811024" bottom="0.2362204724409449" header="0.2362204724409449" footer="0.1968503937007874"/>
  <pageSetup fitToHeight="30" fitToWidth="1" horizontalDpi="600" verticalDpi="600" orientation="portrait" paperSize="9" scale="6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52"/>
  <sheetViews>
    <sheetView view="pageBreakPreview" zoomScale="80" zoomScaleNormal="75" zoomScaleSheetLayoutView="80" workbookViewId="0" topLeftCell="A1">
      <selection activeCell="A2" sqref="A2"/>
    </sheetView>
  </sheetViews>
  <sheetFormatPr defaultColWidth="9.00390625" defaultRowHeight="12.75"/>
  <cols>
    <col min="1" max="1" width="108.00390625" style="95" customWidth="1"/>
    <col min="2" max="2" width="8.875" style="54" customWidth="1"/>
    <col min="3" max="3" width="8.125" style="55" customWidth="1"/>
    <col min="4" max="4" width="8.625" style="55" customWidth="1"/>
    <col min="5" max="5" width="12.25390625" style="55" customWidth="1"/>
    <col min="6" max="6" width="6.125" style="38" customWidth="1"/>
    <col min="7" max="7" width="15.25390625" style="38" customWidth="1"/>
    <col min="8" max="8" width="13.875" style="54" customWidth="1"/>
    <col min="9" max="16384" width="9.125" style="54" customWidth="1"/>
  </cols>
  <sheetData>
    <row r="1" spans="4:7" ht="15.75">
      <c r="D1" s="272" t="s">
        <v>311</v>
      </c>
      <c r="E1" s="272"/>
      <c r="F1" s="272"/>
      <c r="G1" s="272"/>
    </row>
    <row r="2" spans="4:7" ht="15.75">
      <c r="D2" s="272" t="s">
        <v>123</v>
      </c>
      <c r="E2" s="272"/>
      <c r="F2" s="272"/>
      <c r="G2" s="272"/>
    </row>
    <row r="3" spans="4:7" ht="15.75" customHeight="1">
      <c r="D3" s="273" t="s">
        <v>460</v>
      </c>
      <c r="E3" s="273"/>
      <c r="F3" s="273"/>
      <c r="G3" s="273"/>
    </row>
    <row r="5" spans="1:7" ht="15.75">
      <c r="A5" s="285" t="s">
        <v>302</v>
      </c>
      <c r="B5" s="285"/>
      <c r="C5" s="285"/>
      <c r="D5" s="285"/>
      <c r="E5" s="285"/>
      <c r="F5" s="285"/>
      <c r="G5" s="285"/>
    </row>
    <row r="6" spans="1:7" ht="15.75">
      <c r="A6" s="274" t="s">
        <v>303</v>
      </c>
      <c r="B6" s="274"/>
      <c r="C6" s="274"/>
      <c r="D6" s="274"/>
      <c r="E6" s="274"/>
      <c r="F6" s="274"/>
      <c r="G6" s="274"/>
    </row>
    <row r="7" spans="1:7" ht="18.75">
      <c r="A7" s="96"/>
      <c r="B7" s="56"/>
      <c r="C7" s="103"/>
      <c r="D7" s="103"/>
      <c r="E7" s="103"/>
      <c r="F7" s="103"/>
      <c r="G7" s="103" t="s">
        <v>125</v>
      </c>
    </row>
    <row r="8" spans="1:7" ht="12.75">
      <c r="A8" s="281" t="s">
        <v>124</v>
      </c>
      <c r="B8" s="279" t="s">
        <v>301</v>
      </c>
      <c r="C8" s="275" t="s">
        <v>204</v>
      </c>
      <c r="D8" s="275" t="s">
        <v>300</v>
      </c>
      <c r="E8" s="275" t="s">
        <v>298</v>
      </c>
      <c r="F8" s="275" t="s">
        <v>299</v>
      </c>
      <c r="G8" s="283" t="s">
        <v>111</v>
      </c>
    </row>
    <row r="9" spans="1:7" ht="12.75">
      <c r="A9" s="282"/>
      <c r="B9" s="280"/>
      <c r="C9" s="276"/>
      <c r="D9" s="276"/>
      <c r="E9" s="276"/>
      <c r="F9" s="276"/>
      <c r="G9" s="284"/>
    </row>
    <row r="10" spans="1:7" ht="20.25">
      <c r="A10" s="97" t="s">
        <v>121</v>
      </c>
      <c r="B10" s="104"/>
      <c r="C10" s="105"/>
      <c r="D10" s="105"/>
      <c r="E10" s="105"/>
      <c r="F10" s="105"/>
      <c r="G10" s="35">
        <f>G11+G110+G291+G519+G551+G569</f>
        <v>966765.7</v>
      </c>
    </row>
    <row r="11" spans="1:7" s="60" customFormat="1" ht="37.5">
      <c r="A11" s="98" t="s">
        <v>236</v>
      </c>
      <c r="B11" s="58">
        <v>902</v>
      </c>
      <c r="C11" s="59"/>
      <c r="D11" s="59"/>
      <c r="E11" s="59"/>
      <c r="F11" s="59"/>
      <c r="G11" s="35">
        <f>G12+G44+G105</f>
        <v>145805.1</v>
      </c>
    </row>
    <row r="12" spans="1:7" s="60" customFormat="1" ht="18.75">
      <c r="A12" s="61" t="s">
        <v>35</v>
      </c>
      <c r="B12" s="62" t="s">
        <v>155</v>
      </c>
      <c r="C12" s="62" t="s">
        <v>30</v>
      </c>
      <c r="D12" s="63"/>
      <c r="E12" s="63"/>
      <c r="F12" s="63"/>
      <c r="G12" s="35">
        <f>G13+G38</f>
        <v>25027.100000000002</v>
      </c>
    </row>
    <row r="13" spans="1:7" s="60" customFormat="1" ht="18.75">
      <c r="A13" s="61" t="s">
        <v>34</v>
      </c>
      <c r="B13" s="62" t="s">
        <v>155</v>
      </c>
      <c r="C13" s="62" t="s">
        <v>30</v>
      </c>
      <c r="D13" s="62" t="s">
        <v>31</v>
      </c>
      <c r="E13" s="59"/>
      <c r="F13" s="59"/>
      <c r="G13" s="254">
        <f>G14+G28+G19</f>
        <v>24864.600000000002</v>
      </c>
    </row>
    <row r="14" spans="1:7" s="60" customFormat="1" ht="15.75">
      <c r="A14" s="9" t="s">
        <v>29</v>
      </c>
      <c r="B14" s="49" t="s">
        <v>155</v>
      </c>
      <c r="C14" s="49" t="s">
        <v>30</v>
      </c>
      <c r="D14" s="49" t="s">
        <v>31</v>
      </c>
      <c r="E14" s="49" t="s">
        <v>32</v>
      </c>
      <c r="F14" s="49"/>
      <c r="G14" s="102">
        <f>G15</f>
        <v>21962.300000000003</v>
      </c>
    </row>
    <row r="15" spans="1:7" s="60" customFormat="1" ht="15.75">
      <c r="A15" s="9" t="s">
        <v>11</v>
      </c>
      <c r="B15" s="49" t="s">
        <v>155</v>
      </c>
      <c r="C15" s="49" t="s">
        <v>30</v>
      </c>
      <c r="D15" s="49" t="s">
        <v>31</v>
      </c>
      <c r="E15" s="49" t="s">
        <v>33</v>
      </c>
      <c r="F15" s="49"/>
      <c r="G15" s="102">
        <f>G16+G17+G18</f>
        <v>21962.300000000003</v>
      </c>
    </row>
    <row r="16" spans="1:7" s="60" customFormat="1" ht="47.25">
      <c r="A16" s="92" t="s">
        <v>382</v>
      </c>
      <c r="B16" s="48" t="s">
        <v>155</v>
      </c>
      <c r="C16" s="48" t="s">
        <v>30</v>
      </c>
      <c r="D16" s="48" t="s">
        <v>31</v>
      </c>
      <c r="E16" s="48" t="s">
        <v>33</v>
      </c>
      <c r="F16" s="48" t="s">
        <v>183</v>
      </c>
      <c r="G16" s="34">
        <v>16913.7</v>
      </c>
    </row>
    <row r="17" spans="1:7" s="60" customFormat="1" ht="15.75">
      <c r="A17" s="47" t="s">
        <v>184</v>
      </c>
      <c r="B17" s="48" t="s">
        <v>155</v>
      </c>
      <c r="C17" s="48" t="s">
        <v>30</v>
      </c>
      <c r="D17" s="48" t="s">
        <v>31</v>
      </c>
      <c r="E17" s="48" t="s">
        <v>33</v>
      </c>
      <c r="F17" s="48" t="s">
        <v>185</v>
      </c>
      <c r="G17" s="34">
        <v>4987.1</v>
      </c>
    </row>
    <row r="18" spans="1:7" s="60" customFormat="1" ht="15.75">
      <c r="A18" s="212" t="s">
        <v>186</v>
      </c>
      <c r="B18" s="48" t="s">
        <v>155</v>
      </c>
      <c r="C18" s="48" t="s">
        <v>242</v>
      </c>
      <c r="D18" s="48" t="s">
        <v>31</v>
      </c>
      <c r="E18" s="48" t="s">
        <v>33</v>
      </c>
      <c r="F18" s="48" t="s">
        <v>187</v>
      </c>
      <c r="G18" s="34">
        <v>61.5</v>
      </c>
    </row>
    <row r="19" spans="1:7" s="60" customFormat="1" ht="31.5">
      <c r="A19" s="130" t="s">
        <v>243</v>
      </c>
      <c r="B19" s="49" t="s">
        <v>155</v>
      </c>
      <c r="C19" s="49" t="s">
        <v>30</v>
      </c>
      <c r="D19" s="49" t="s">
        <v>31</v>
      </c>
      <c r="E19" s="154" t="s">
        <v>321</v>
      </c>
      <c r="F19" s="49"/>
      <c r="G19" s="102">
        <f>G20+G24</f>
        <v>868.7</v>
      </c>
    </row>
    <row r="20" spans="1:7" s="60" customFormat="1" ht="31.5">
      <c r="A20" s="131" t="s">
        <v>244</v>
      </c>
      <c r="B20" s="49" t="s">
        <v>155</v>
      </c>
      <c r="C20" s="49" t="s">
        <v>30</v>
      </c>
      <c r="D20" s="49" t="s">
        <v>31</v>
      </c>
      <c r="E20" s="154" t="s">
        <v>322</v>
      </c>
      <c r="F20" s="49"/>
      <c r="G20" s="102">
        <f>G21</f>
        <v>830.7</v>
      </c>
    </row>
    <row r="21" spans="1:7" s="60" customFormat="1" ht="31.5">
      <c r="A21" s="131" t="s">
        <v>245</v>
      </c>
      <c r="B21" s="49" t="s">
        <v>155</v>
      </c>
      <c r="C21" s="49" t="s">
        <v>30</v>
      </c>
      <c r="D21" s="49" t="s">
        <v>31</v>
      </c>
      <c r="E21" s="154" t="s">
        <v>323</v>
      </c>
      <c r="F21" s="49"/>
      <c r="G21" s="102">
        <f>G22</f>
        <v>830.7</v>
      </c>
    </row>
    <row r="22" spans="1:7" s="60" customFormat="1" ht="47.25">
      <c r="A22" s="131" t="s">
        <v>379</v>
      </c>
      <c r="B22" s="49" t="s">
        <v>155</v>
      </c>
      <c r="C22" s="49" t="s">
        <v>30</v>
      </c>
      <c r="D22" s="49" t="s">
        <v>31</v>
      </c>
      <c r="E22" s="154" t="s">
        <v>324</v>
      </c>
      <c r="F22" s="49"/>
      <c r="G22" s="102">
        <f>G23</f>
        <v>830.7</v>
      </c>
    </row>
    <row r="23" spans="1:7" s="60" customFormat="1" ht="15.75">
      <c r="A23" s="47" t="s">
        <v>184</v>
      </c>
      <c r="B23" s="52" t="s">
        <v>155</v>
      </c>
      <c r="C23" s="48" t="s">
        <v>30</v>
      </c>
      <c r="D23" s="48" t="s">
        <v>31</v>
      </c>
      <c r="E23" s="217" t="s">
        <v>324</v>
      </c>
      <c r="F23" s="48" t="s">
        <v>185</v>
      </c>
      <c r="G23" s="34">
        <v>830.7</v>
      </c>
    </row>
    <row r="24" spans="1:7" s="171" customFormat="1" ht="31.5">
      <c r="A24" s="222" t="s">
        <v>410</v>
      </c>
      <c r="B24" s="124" t="s">
        <v>155</v>
      </c>
      <c r="C24" s="3" t="s">
        <v>30</v>
      </c>
      <c r="D24" s="3" t="s">
        <v>31</v>
      </c>
      <c r="E24" s="184" t="s">
        <v>408</v>
      </c>
      <c r="F24" s="116"/>
      <c r="G24" s="135">
        <f>G25</f>
        <v>38</v>
      </c>
    </row>
    <row r="25" spans="1:7" s="171" customFormat="1" ht="31.5">
      <c r="A25" s="222" t="s">
        <v>409</v>
      </c>
      <c r="B25" s="124" t="s">
        <v>155</v>
      </c>
      <c r="C25" s="3" t="s">
        <v>30</v>
      </c>
      <c r="D25" s="3" t="s">
        <v>31</v>
      </c>
      <c r="E25" s="184" t="s">
        <v>407</v>
      </c>
      <c r="F25" s="116"/>
      <c r="G25" s="135">
        <f>G26</f>
        <v>38</v>
      </c>
    </row>
    <row r="26" spans="1:7" s="171" customFormat="1" ht="38.25" customHeight="1">
      <c r="A26" s="222" t="s">
        <v>411</v>
      </c>
      <c r="B26" s="124" t="s">
        <v>155</v>
      </c>
      <c r="C26" s="3" t="s">
        <v>30</v>
      </c>
      <c r="D26" s="3" t="s">
        <v>31</v>
      </c>
      <c r="E26" s="184" t="s">
        <v>406</v>
      </c>
      <c r="F26" s="116"/>
      <c r="G26" s="135">
        <f>G27</f>
        <v>38</v>
      </c>
    </row>
    <row r="27" spans="1:7" s="171" customFormat="1" ht="15.75">
      <c r="A27" s="118" t="s">
        <v>184</v>
      </c>
      <c r="B27" s="32" t="s">
        <v>155</v>
      </c>
      <c r="C27" s="116" t="s">
        <v>30</v>
      </c>
      <c r="D27" s="116" t="s">
        <v>31</v>
      </c>
      <c r="E27" s="185" t="s">
        <v>406</v>
      </c>
      <c r="F27" s="116" t="s">
        <v>185</v>
      </c>
      <c r="G27" s="164">
        <v>38</v>
      </c>
    </row>
    <row r="28" spans="1:7" s="60" customFormat="1" ht="15.75">
      <c r="A28" s="9" t="s">
        <v>246</v>
      </c>
      <c r="B28" s="49" t="s">
        <v>155</v>
      </c>
      <c r="C28" s="49" t="s">
        <v>30</v>
      </c>
      <c r="D28" s="49" t="s">
        <v>31</v>
      </c>
      <c r="E28" s="49" t="s">
        <v>47</v>
      </c>
      <c r="F28" s="49"/>
      <c r="G28" s="102">
        <f>G29+G36+G32+G34</f>
        <v>2033.6</v>
      </c>
    </row>
    <row r="29" spans="1:7" s="60" customFormat="1" ht="17.25" customHeight="1">
      <c r="A29" s="91" t="s">
        <v>247</v>
      </c>
      <c r="B29" s="49" t="s">
        <v>155</v>
      </c>
      <c r="C29" s="49" t="s">
        <v>30</v>
      </c>
      <c r="D29" s="49" t="s">
        <v>31</v>
      </c>
      <c r="E29" s="49" t="s">
        <v>48</v>
      </c>
      <c r="F29" s="64"/>
      <c r="G29" s="135">
        <f>G30+G31</f>
        <v>332.1</v>
      </c>
    </row>
    <row r="30" spans="1:7" s="60" customFormat="1" ht="15.75">
      <c r="A30" s="47" t="s">
        <v>184</v>
      </c>
      <c r="B30" s="48" t="s">
        <v>155</v>
      </c>
      <c r="C30" s="48" t="s">
        <v>30</v>
      </c>
      <c r="D30" s="48" t="s">
        <v>31</v>
      </c>
      <c r="E30" s="48" t="s">
        <v>48</v>
      </c>
      <c r="F30" s="48" t="s">
        <v>185</v>
      </c>
      <c r="G30" s="164">
        <v>322.1</v>
      </c>
    </row>
    <row r="31" spans="1:7" s="60" customFormat="1" ht="15.75">
      <c r="A31" s="47" t="s">
        <v>199</v>
      </c>
      <c r="B31" s="48" t="s">
        <v>155</v>
      </c>
      <c r="C31" s="48" t="s">
        <v>30</v>
      </c>
      <c r="D31" s="48" t="s">
        <v>31</v>
      </c>
      <c r="E31" s="48" t="s">
        <v>48</v>
      </c>
      <c r="F31" s="48" t="s">
        <v>195</v>
      </c>
      <c r="G31" s="164">
        <v>10</v>
      </c>
    </row>
    <row r="32" spans="1:7" s="60" customFormat="1" ht="31.5">
      <c r="A32" s="6" t="s">
        <v>248</v>
      </c>
      <c r="B32" s="49" t="s">
        <v>155</v>
      </c>
      <c r="C32" s="49" t="s">
        <v>30</v>
      </c>
      <c r="D32" s="49" t="s">
        <v>31</v>
      </c>
      <c r="E32" s="49" t="s">
        <v>175</v>
      </c>
      <c r="F32" s="49"/>
      <c r="G32" s="102">
        <f>G33</f>
        <v>38</v>
      </c>
    </row>
    <row r="33" spans="1:7" s="60" customFormat="1" ht="15.75">
      <c r="A33" s="47" t="s">
        <v>184</v>
      </c>
      <c r="B33" s="48" t="s">
        <v>155</v>
      </c>
      <c r="C33" s="48" t="s">
        <v>30</v>
      </c>
      <c r="D33" s="48" t="s">
        <v>31</v>
      </c>
      <c r="E33" s="48" t="s">
        <v>175</v>
      </c>
      <c r="F33" s="48" t="s">
        <v>185</v>
      </c>
      <c r="G33" s="164">
        <v>38</v>
      </c>
    </row>
    <row r="34" spans="1:7" s="171" customFormat="1" ht="31.5">
      <c r="A34" s="136" t="s">
        <v>253</v>
      </c>
      <c r="B34" s="3" t="s">
        <v>155</v>
      </c>
      <c r="C34" s="3" t="s">
        <v>30</v>
      </c>
      <c r="D34" s="3" t="s">
        <v>31</v>
      </c>
      <c r="E34" s="3" t="s">
        <v>232</v>
      </c>
      <c r="F34" s="116"/>
      <c r="G34" s="135">
        <f>G35</f>
        <v>1657.3</v>
      </c>
    </row>
    <row r="35" spans="1:7" s="171" customFormat="1" ht="47.25">
      <c r="A35" s="188" t="s">
        <v>382</v>
      </c>
      <c r="B35" s="116" t="s">
        <v>155</v>
      </c>
      <c r="C35" s="116" t="s">
        <v>30</v>
      </c>
      <c r="D35" s="116" t="s">
        <v>31</v>
      </c>
      <c r="E35" s="116" t="s">
        <v>232</v>
      </c>
      <c r="F35" s="116" t="s">
        <v>183</v>
      </c>
      <c r="G35" s="164">
        <v>1657.3</v>
      </c>
    </row>
    <row r="36" spans="1:7" s="60" customFormat="1" ht="31.5">
      <c r="A36" s="9" t="s">
        <v>249</v>
      </c>
      <c r="B36" s="49" t="s">
        <v>155</v>
      </c>
      <c r="C36" s="49" t="s">
        <v>30</v>
      </c>
      <c r="D36" s="49" t="s">
        <v>31</v>
      </c>
      <c r="E36" s="49" t="s">
        <v>181</v>
      </c>
      <c r="F36" s="48"/>
      <c r="G36" s="135">
        <f>G37</f>
        <v>6.2</v>
      </c>
    </row>
    <row r="37" spans="1:7" s="60" customFormat="1" ht="15.75">
      <c r="A37" s="47" t="s">
        <v>184</v>
      </c>
      <c r="B37" s="48" t="s">
        <v>155</v>
      </c>
      <c r="C37" s="48" t="s">
        <v>30</v>
      </c>
      <c r="D37" s="48" t="s">
        <v>31</v>
      </c>
      <c r="E37" s="48" t="s">
        <v>181</v>
      </c>
      <c r="F37" s="48" t="s">
        <v>185</v>
      </c>
      <c r="G37" s="164">
        <v>6.2</v>
      </c>
    </row>
    <row r="38" spans="1:7" s="60" customFormat="1" ht="18.75">
      <c r="A38" s="99" t="s">
        <v>156</v>
      </c>
      <c r="B38" s="62" t="s">
        <v>155</v>
      </c>
      <c r="C38" s="62" t="s">
        <v>30</v>
      </c>
      <c r="D38" s="62" t="s">
        <v>74</v>
      </c>
      <c r="E38" s="62"/>
      <c r="F38" s="62"/>
      <c r="G38" s="254">
        <f>G39</f>
        <v>162.5</v>
      </c>
    </row>
    <row r="39" spans="1:7" s="60" customFormat="1" ht="15.75">
      <c r="A39" s="91" t="s">
        <v>157</v>
      </c>
      <c r="B39" s="49" t="s">
        <v>155</v>
      </c>
      <c r="C39" s="49" t="s">
        <v>30</v>
      </c>
      <c r="D39" s="49" t="s">
        <v>74</v>
      </c>
      <c r="E39" s="49" t="s">
        <v>158</v>
      </c>
      <c r="F39" s="49"/>
      <c r="G39" s="102">
        <f>G40+G42</f>
        <v>162.5</v>
      </c>
    </row>
    <row r="40" spans="1:7" s="60" customFormat="1" ht="15.75">
      <c r="A40" s="91" t="s">
        <v>162</v>
      </c>
      <c r="B40" s="49" t="s">
        <v>155</v>
      </c>
      <c r="C40" s="49" t="s">
        <v>30</v>
      </c>
      <c r="D40" s="49" t="s">
        <v>74</v>
      </c>
      <c r="E40" s="49" t="s">
        <v>161</v>
      </c>
      <c r="F40" s="49"/>
      <c r="G40" s="102">
        <f>G41</f>
        <v>14</v>
      </c>
    </row>
    <row r="41" spans="1:7" s="60" customFormat="1" ht="15.75">
      <c r="A41" s="47" t="s">
        <v>184</v>
      </c>
      <c r="B41" s="48" t="s">
        <v>155</v>
      </c>
      <c r="C41" s="48" t="s">
        <v>30</v>
      </c>
      <c r="D41" s="48" t="s">
        <v>74</v>
      </c>
      <c r="E41" s="48" t="s">
        <v>161</v>
      </c>
      <c r="F41" s="48" t="s">
        <v>185</v>
      </c>
      <c r="G41" s="34">
        <v>14</v>
      </c>
    </row>
    <row r="42" spans="1:7" s="60" customFormat="1" ht="15.75" customHeight="1">
      <c r="A42" s="91" t="s">
        <v>159</v>
      </c>
      <c r="B42" s="49" t="s">
        <v>155</v>
      </c>
      <c r="C42" s="49" t="s">
        <v>30</v>
      </c>
      <c r="D42" s="49" t="s">
        <v>74</v>
      </c>
      <c r="E42" s="49" t="s">
        <v>160</v>
      </c>
      <c r="F42" s="48"/>
      <c r="G42" s="102">
        <f>G43</f>
        <v>148.5</v>
      </c>
    </row>
    <row r="43" spans="1:7" s="60" customFormat="1" ht="15.75">
      <c r="A43" s="47" t="s">
        <v>184</v>
      </c>
      <c r="B43" s="48" t="s">
        <v>155</v>
      </c>
      <c r="C43" s="48" t="s">
        <v>30</v>
      </c>
      <c r="D43" s="48" t="s">
        <v>74</v>
      </c>
      <c r="E43" s="48" t="s">
        <v>160</v>
      </c>
      <c r="F43" s="48" t="s">
        <v>185</v>
      </c>
      <c r="G43" s="34">
        <v>148.5</v>
      </c>
    </row>
    <row r="44" spans="1:7" s="60" customFormat="1" ht="18.75">
      <c r="A44" s="61" t="s">
        <v>172</v>
      </c>
      <c r="B44" s="62" t="s">
        <v>155</v>
      </c>
      <c r="C44" s="62" t="s">
        <v>13</v>
      </c>
      <c r="D44" s="62"/>
      <c r="E44" s="62"/>
      <c r="F44" s="62"/>
      <c r="G44" s="35">
        <f>G45+G94</f>
        <v>120472.1</v>
      </c>
    </row>
    <row r="45" spans="1:7" s="60" customFormat="1" ht="18.75">
      <c r="A45" s="100" t="s">
        <v>7</v>
      </c>
      <c r="B45" s="62" t="s">
        <v>155</v>
      </c>
      <c r="C45" s="67" t="s">
        <v>13</v>
      </c>
      <c r="D45" s="67" t="s">
        <v>14</v>
      </c>
      <c r="E45" s="68"/>
      <c r="F45" s="68"/>
      <c r="G45" s="254">
        <f>G46+G51+G56+G79+G70+G61</f>
        <v>85572.2</v>
      </c>
    </row>
    <row r="46" spans="1:7" s="60" customFormat="1" ht="15.75">
      <c r="A46" s="136" t="s">
        <v>225</v>
      </c>
      <c r="B46" s="49" t="s">
        <v>155</v>
      </c>
      <c r="C46" s="49" t="s">
        <v>13</v>
      </c>
      <c r="D46" s="49" t="s">
        <v>14</v>
      </c>
      <c r="E46" s="49" t="s">
        <v>24</v>
      </c>
      <c r="F46" s="49"/>
      <c r="G46" s="102">
        <f>G47</f>
        <v>37483.6</v>
      </c>
    </row>
    <row r="47" spans="1:7" s="60" customFormat="1" ht="15.75">
      <c r="A47" s="91" t="s">
        <v>11</v>
      </c>
      <c r="B47" s="49" t="s">
        <v>155</v>
      </c>
      <c r="C47" s="49" t="s">
        <v>13</v>
      </c>
      <c r="D47" s="49" t="s">
        <v>14</v>
      </c>
      <c r="E47" s="49" t="s">
        <v>25</v>
      </c>
      <c r="F47" s="49"/>
      <c r="G47" s="102">
        <f>G48+G49+G50</f>
        <v>37483.6</v>
      </c>
    </row>
    <row r="48" spans="1:7" s="60" customFormat="1" ht="47.25">
      <c r="A48" s="92" t="s">
        <v>382</v>
      </c>
      <c r="B48" s="48" t="s">
        <v>155</v>
      </c>
      <c r="C48" s="48" t="s">
        <v>13</v>
      </c>
      <c r="D48" s="48" t="s">
        <v>14</v>
      </c>
      <c r="E48" s="48" t="s">
        <v>25</v>
      </c>
      <c r="F48" s="48" t="s">
        <v>183</v>
      </c>
      <c r="G48" s="34">
        <v>27870.1</v>
      </c>
    </row>
    <row r="49" spans="1:7" s="60" customFormat="1" ht="15.75">
      <c r="A49" s="47" t="s">
        <v>184</v>
      </c>
      <c r="B49" s="48" t="s">
        <v>155</v>
      </c>
      <c r="C49" s="48" t="s">
        <v>13</v>
      </c>
      <c r="D49" s="48" t="s">
        <v>14</v>
      </c>
      <c r="E49" s="48" t="s">
        <v>25</v>
      </c>
      <c r="F49" s="48" t="s">
        <v>185</v>
      </c>
      <c r="G49" s="34">
        <v>9245.1</v>
      </c>
    </row>
    <row r="50" spans="1:7" s="60" customFormat="1" ht="15.75">
      <c r="A50" s="212" t="s">
        <v>186</v>
      </c>
      <c r="B50" s="48" t="s">
        <v>155</v>
      </c>
      <c r="C50" s="48" t="s">
        <v>13</v>
      </c>
      <c r="D50" s="48" t="s">
        <v>14</v>
      </c>
      <c r="E50" s="48" t="s">
        <v>25</v>
      </c>
      <c r="F50" s="48" t="s">
        <v>187</v>
      </c>
      <c r="G50" s="34">
        <v>368.4</v>
      </c>
    </row>
    <row r="51" spans="1:7" s="60" customFormat="1" ht="15.75">
      <c r="A51" s="9" t="s">
        <v>8</v>
      </c>
      <c r="B51" s="49" t="s">
        <v>155</v>
      </c>
      <c r="C51" s="49" t="s">
        <v>13</v>
      </c>
      <c r="D51" s="49" t="s">
        <v>14</v>
      </c>
      <c r="E51" s="49" t="s">
        <v>16</v>
      </c>
      <c r="F51" s="49"/>
      <c r="G51" s="102">
        <f>G52</f>
        <v>6129.199999999999</v>
      </c>
    </row>
    <row r="52" spans="1:7" s="60" customFormat="1" ht="15.75">
      <c r="A52" s="9" t="s">
        <v>11</v>
      </c>
      <c r="B52" s="49" t="s">
        <v>155</v>
      </c>
      <c r="C52" s="49" t="s">
        <v>26</v>
      </c>
      <c r="D52" s="49" t="s">
        <v>14</v>
      </c>
      <c r="E52" s="49" t="s">
        <v>27</v>
      </c>
      <c r="F52" s="49"/>
      <c r="G52" s="102">
        <f>G53+G54+G55</f>
        <v>6129.199999999999</v>
      </c>
    </row>
    <row r="53" spans="1:7" s="60" customFormat="1" ht="47.25">
      <c r="A53" s="92" t="s">
        <v>382</v>
      </c>
      <c r="B53" s="48" t="s">
        <v>155</v>
      </c>
      <c r="C53" s="48" t="s">
        <v>26</v>
      </c>
      <c r="D53" s="48" t="s">
        <v>14</v>
      </c>
      <c r="E53" s="48" t="s">
        <v>27</v>
      </c>
      <c r="F53" s="48" t="s">
        <v>183</v>
      </c>
      <c r="G53" s="34">
        <v>4742.9</v>
      </c>
    </row>
    <row r="54" spans="1:7" s="60" customFormat="1" ht="15.75">
      <c r="A54" s="47" t="s">
        <v>184</v>
      </c>
      <c r="B54" s="48" t="s">
        <v>155</v>
      </c>
      <c r="C54" s="48" t="s">
        <v>26</v>
      </c>
      <c r="D54" s="48" t="s">
        <v>14</v>
      </c>
      <c r="E54" s="48" t="s">
        <v>27</v>
      </c>
      <c r="F54" s="48" t="s">
        <v>185</v>
      </c>
      <c r="G54" s="34">
        <v>1350.4</v>
      </c>
    </row>
    <row r="55" spans="1:7" s="60" customFormat="1" ht="15.75">
      <c r="A55" s="212" t="s">
        <v>186</v>
      </c>
      <c r="B55" s="48" t="s">
        <v>155</v>
      </c>
      <c r="C55" s="48" t="s">
        <v>26</v>
      </c>
      <c r="D55" s="48" t="s">
        <v>14</v>
      </c>
      <c r="E55" s="48" t="s">
        <v>27</v>
      </c>
      <c r="F55" s="48" t="s">
        <v>187</v>
      </c>
      <c r="G55" s="34">
        <v>35.9</v>
      </c>
    </row>
    <row r="56" spans="1:7" s="60" customFormat="1" ht="15.75">
      <c r="A56" s="9" t="s">
        <v>9</v>
      </c>
      <c r="B56" s="49" t="s">
        <v>155</v>
      </c>
      <c r="C56" s="49" t="s">
        <v>13</v>
      </c>
      <c r="D56" s="49" t="s">
        <v>14</v>
      </c>
      <c r="E56" s="49" t="s">
        <v>17</v>
      </c>
      <c r="F56" s="49"/>
      <c r="G56" s="102">
        <f>G57</f>
        <v>19435.899999999998</v>
      </c>
    </row>
    <row r="57" spans="1:7" s="60" customFormat="1" ht="15.75">
      <c r="A57" s="9" t="s">
        <v>11</v>
      </c>
      <c r="B57" s="49" t="s">
        <v>155</v>
      </c>
      <c r="C57" s="49" t="s">
        <v>13</v>
      </c>
      <c r="D57" s="49" t="s">
        <v>14</v>
      </c>
      <c r="E57" s="49" t="s">
        <v>28</v>
      </c>
      <c r="F57" s="49"/>
      <c r="G57" s="102">
        <f>G58+G59+G60</f>
        <v>19435.899999999998</v>
      </c>
    </row>
    <row r="58" spans="1:7" s="60" customFormat="1" ht="47.25">
      <c r="A58" s="92" t="s">
        <v>382</v>
      </c>
      <c r="B58" s="48" t="s">
        <v>155</v>
      </c>
      <c r="C58" s="48" t="s">
        <v>13</v>
      </c>
      <c r="D58" s="48" t="s">
        <v>14</v>
      </c>
      <c r="E58" s="48" t="s">
        <v>28</v>
      </c>
      <c r="F58" s="48" t="s">
        <v>183</v>
      </c>
      <c r="G58" s="34">
        <v>14414.9</v>
      </c>
    </row>
    <row r="59" spans="1:7" s="60" customFormat="1" ht="15.75">
      <c r="A59" s="47" t="s">
        <v>184</v>
      </c>
      <c r="B59" s="48" t="s">
        <v>155</v>
      </c>
      <c r="C59" s="48" t="s">
        <v>13</v>
      </c>
      <c r="D59" s="48" t="s">
        <v>14</v>
      </c>
      <c r="E59" s="48" t="s">
        <v>28</v>
      </c>
      <c r="F59" s="48" t="s">
        <v>185</v>
      </c>
      <c r="G59" s="34">
        <v>4988.4</v>
      </c>
    </row>
    <row r="60" spans="1:7" s="60" customFormat="1" ht="15.75">
      <c r="A60" s="212" t="s">
        <v>186</v>
      </c>
      <c r="B60" s="48" t="s">
        <v>155</v>
      </c>
      <c r="C60" s="48" t="s">
        <v>13</v>
      </c>
      <c r="D60" s="48" t="s">
        <v>14</v>
      </c>
      <c r="E60" s="48" t="s">
        <v>28</v>
      </c>
      <c r="F60" s="48" t="s">
        <v>187</v>
      </c>
      <c r="G60" s="34">
        <v>32.6</v>
      </c>
    </row>
    <row r="61" spans="1:7" s="171" customFormat="1" ht="15.75">
      <c r="A61" s="177" t="s">
        <v>264</v>
      </c>
      <c r="B61" s="3" t="s">
        <v>155</v>
      </c>
      <c r="C61" s="3" t="s">
        <v>13</v>
      </c>
      <c r="D61" s="3" t="s">
        <v>14</v>
      </c>
      <c r="E61" s="3" t="s">
        <v>325</v>
      </c>
      <c r="F61" s="3"/>
      <c r="G61" s="135">
        <f>G62+G67</f>
        <v>2550</v>
      </c>
    </row>
    <row r="62" spans="1:7" s="171" customFormat="1" ht="31.5">
      <c r="A62" s="178" t="s">
        <v>265</v>
      </c>
      <c r="B62" s="3" t="s">
        <v>155</v>
      </c>
      <c r="C62" s="3" t="s">
        <v>13</v>
      </c>
      <c r="D62" s="3" t="s">
        <v>14</v>
      </c>
      <c r="E62" s="3" t="s">
        <v>326</v>
      </c>
      <c r="F62" s="3"/>
      <c r="G62" s="135">
        <f>G63+G65</f>
        <v>2500</v>
      </c>
    </row>
    <row r="63" spans="1:7" s="171" customFormat="1" ht="15.75">
      <c r="A63" s="6" t="s">
        <v>388</v>
      </c>
      <c r="B63" s="3" t="s">
        <v>155</v>
      </c>
      <c r="C63" s="3" t="s">
        <v>13</v>
      </c>
      <c r="D63" s="3" t="s">
        <v>14</v>
      </c>
      <c r="E63" s="3" t="s">
        <v>397</v>
      </c>
      <c r="F63" s="3"/>
      <c r="G63" s="135">
        <f>G64</f>
        <v>2000</v>
      </c>
    </row>
    <row r="64" spans="1:7" s="171" customFormat="1" ht="15.75">
      <c r="A64" s="118" t="s">
        <v>184</v>
      </c>
      <c r="B64" s="116" t="s">
        <v>155</v>
      </c>
      <c r="C64" s="116" t="s">
        <v>13</v>
      </c>
      <c r="D64" s="116" t="s">
        <v>14</v>
      </c>
      <c r="E64" s="116" t="s">
        <v>397</v>
      </c>
      <c r="F64" s="116" t="s">
        <v>185</v>
      </c>
      <c r="G64" s="164">
        <v>2000</v>
      </c>
    </row>
    <row r="65" spans="1:7" s="171" customFormat="1" ht="31.5">
      <c r="A65" s="6" t="s">
        <v>389</v>
      </c>
      <c r="B65" s="3" t="s">
        <v>155</v>
      </c>
      <c r="C65" s="3" t="s">
        <v>13</v>
      </c>
      <c r="D65" s="3" t="s">
        <v>14</v>
      </c>
      <c r="E65" s="3" t="s">
        <v>398</v>
      </c>
      <c r="F65" s="116"/>
      <c r="G65" s="117">
        <f>G66</f>
        <v>500</v>
      </c>
    </row>
    <row r="66" spans="1:7" s="171" customFormat="1" ht="15.75">
      <c r="A66" s="118" t="s">
        <v>184</v>
      </c>
      <c r="B66" s="116" t="s">
        <v>155</v>
      </c>
      <c r="C66" s="116" t="s">
        <v>13</v>
      </c>
      <c r="D66" s="116" t="s">
        <v>14</v>
      </c>
      <c r="E66" s="116" t="s">
        <v>398</v>
      </c>
      <c r="F66" s="116" t="s">
        <v>185</v>
      </c>
      <c r="G66" s="27">
        <v>500</v>
      </c>
    </row>
    <row r="67" spans="1:7" s="171" customFormat="1" ht="31.5">
      <c r="A67" s="252" t="s">
        <v>428</v>
      </c>
      <c r="B67" s="8" t="s">
        <v>155</v>
      </c>
      <c r="C67" s="8" t="s">
        <v>13</v>
      </c>
      <c r="D67" s="8" t="s">
        <v>14</v>
      </c>
      <c r="E67" s="3" t="s">
        <v>427</v>
      </c>
      <c r="F67" s="170"/>
      <c r="G67" s="135">
        <f>G68</f>
        <v>50</v>
      </c>
    </row>
    <row r="68" spans="1:7" s="171" customFormat="1" ht="38.25" customHeight="1">
      <c r="A68" s="253" t="s">
        <v>429</v>
      </c>
      <c r="B68" s="8" t="s">
        <v>155</v>
      </c>
      <c r="C68" s="8" t="s">
        <v>13</v>
      </c>
      <c r="D68" s="8" t="s">
        <v>14</v>
      </c>
      <c r="E68" s="3" t="s">
        <v>426</v>
      </c>
      <c r="F68" s="8"/>
      <c r="G68" s="135">
        <f>G69</f>
        <v>50</v>
      </c>
    </row>
    <row r="69" spans="1:7" s="171" customFormat="1" ht="18" customHeight="1">
      <c r="A69" s="47" t="s">
        <v>199</v>
      </c>
      <c r="B69" s="170" t="s">
        <v>155</v>
      </c>
      <c r="C69" s="170" t="s">
        <v>13</v>
      </c>
      <c r="D69" s="170" t="s">
        <v>14</v>
      </c>
      <c r="E69" s="116" t="s">
        <v>426</v>
      </c>
      <c r="F69" s="170" t="s">
        <v>195</v>
      </c>
      <c r="G69" s="164">
        <v>50</v>
      </c>
    </row>
    <row r="70" spans="1:7" s="60" customFormat="1" ht="31.5">
      <c r="A70" s="168" t="s">
        <v>243</v>
      </c>
      <c r="B70" s="71" t="s">
        <v>155</v>
      </c>
      <c r="C70" s="71" t="s">
        <v>13</v>
      </c>
      <c r="D70" s="71" t="s">
        <v>14</v>
      </c>
      <c r="E70" s="169" t="s">
        <v>321</v>
      </c>
      <c r="F70" s="71"/>
      <c r="G70" s="102">
        <f>G71+G75</f>
        <v>5225.3</v>
      </c>
    </row>
    <row r="71" spans="1:7" s="60" customFormat="1" ht="31.5">
      <c r="A71" s="131" t="s">
        <v>244</v>
      </c>
      <c r="B71" s="49" t="s">
        <v>155</v>
      </c>
      <c r="C71" s="49" t="s">
        <v>13</v>
      </c>
      <c r="D71" s="49" t="s">
        <v>14</v>
      </c>
      <c r="E71" s="154" t="s">
        <v>322</v>
      </c>
      <c r="F71" s="49"/>
      <c r="G71" s="102">
        <f>G72</f>
        <v>5013.3</v>
      </c>
    </row>
    <row r="72" spans="1:7" s="60" customFormat="1" ht="31.5">
      <c r="A72" s="131" t="s">
        <v>245</v>
      </c>
      <c r="B72" s="49" t="s">
        <v>155</v>
      </c>
      <c r="C72" s="49" t="s">
        <v>13</v>
      </c>
      <c r="D72" s="49" t="s">
        <v>14</v>
      </c>
      <c r="E72" s="154" t="s">
        <v>323</v>
      </c>
      <c r="F72" s="49"/>
      <c r="G72" s="102">
        <f>G73</f>
        <v>5013.3</v>
      </c>
    </row>
    <row r="73" spans="1:7" s="60" customFormat="1" ht="47.25">
      <c r="A73" s="131" t="s">
        <v>379</v>
      </c>
      <c r="B73" s="49" t="s">
        <v>155</v>
      </c>
      <c r="C73" s="49" t="s">
        <v>13</v>
      </c>
      <c r="D73" s="49" t="s">
        <v>14</v>
      </c>
      <c r="E73" s="154" t="s">
        <v>324</v>
      </c>
      <c r="F73" s="49"/>
      <c r="G73" s="102">
        <f>G74</f>
        <v>5013.3</v>
      </c>
    </row>
    <row r="74" spans="1:7" s="60" customFormat="1" ht="15.75">
      <c r="A74" s="47" t="s">
        <v>184</v>
      </c>
      <c r="B74" s="52" t="s">
        <v>155</v>
      </c>
      <c r="C74" s="48" t="s">
        <v>13</v>
      </c>
      <c r="D74" s="48" t="s">
        <v>14</v>
      </c>
      <c r="E74" s="217" t="s">
        <v>324</v>
      </c>
      <c r="F74" s="48" t="s">
        <v>185</v>
      </c>
      <c r="G74" s="34">
        <v>5013.3</v>
      </c>
    </row>
    <row r="75" spans="1:7" s="171" customFormat="1" ht="31.5">
      <c r="A75" s="222" t="s">
        <v>410</v>
      </c>
      <c r="B75" s="124" t="s">
        <v>155</v>
      </c>
      <c r="C75" s="3" t="s">
        <v>13</v>
      </c>
      <c r="D75" s="3" t="s">
        <v>14</v>
      </c>
      <c r="E75" s="184" t="s">
        <v>408</v>
      </c>
      <c r="F75" s="116"/>
      <c r="G75" s="135">
        <f>G76</f>
        <v>212</v>
      </c>
    </row>
    <row r="76" spans="1:7" s="171" customFormat="1" ht="31.5">
      <c r="A76" s="222" t="s">
        <v>409</v>
      </c>
      <c r="B76" s="124" t="s">
        <v>155</v>
      </c>
      <c r="C76" s="3" t="s">
        <v>13</v>
      </c>
      <c r="D76" s="3" t="s">
        <v>14</v>
      </c>
      <c r="E76" s="184" t="s">
        <v>407</v>
      </c>
      <c r="F76" s="116"/>
      <c r="G76" s="135">
        <f>G77</f>
        <v>212</v>
      </c>
    </row>
    <row r="77" spans="1:7" s="171" customFormat="1" ht="31.5">
      <c r="A77" s="222" t="s">
        <v>411</v>
      </c>
      <c r="B77" s="124" t="s">
        <v>155</v>
      </c>
      <c r="C77" s="3" t="s">
        <v>13</v>
      </c>
      <c r="D77" s="3" t="s">
        <v>14</v>
      </c>
      <c r="E77" s="184" t="s">
        <v>406</v>
      </c>
      <c r="F77" s="116"/>
      <c r="G77" s="135">
        <f>G78</f>
        <v>212</v>
      </c>
    </row>
    <row r="78" spans="1:7" s="171" customFormat="1" ht="15.75">
      <c r="A78" s="118" t="s">
        <v>184</v>
      </c>
      <c r="B78" s="32" t="s">
        <v>155</v>
      </c>
      <c r="C78" s="116" t="s">
        <v>13</v>
      </c>
      <c r="D78" s="116" t="s">
        <v>14</v>
      </c>
      <c r="E78" s="185" t="s">
        <v>406</v>
      </c>
      <c r="F78" s="116" t="s">
        <v>185</v>
      </c>
      <c r="G78" s="164">
        <v>212</v>
      </c>
    </row>
    <row r="79" spans="1:7" s="60" customFormat="1" ht="15.75">
      <c r="A79" s="9" t="s">
        <v>246</v>
      </c>
      <c r="B79" s="49" t="s">
        <v>155</v>
      </c>
      <c r="C79" s="49" t="s">
        <v>13</v>
      </c>
      <c r="D79" s="49" t="s">
        <v>14</v>
      </c>
      <c r="E79" s="49" t="s">
        <v>47</v>
      </c>
      <c r="F79" s="49"/>
      <c r="G79" s="102">
        <f>G80+G86+G84+G90+G88+G82+G92</f>
        <v>14748.199999999999</v>
      </c>
    </row>
    <row r="80" spans="1:7" s="60" customFormat="1" ht="15.75" customHeight="1">
      <c r="A80" s="91" t="s">
        <v>247</v>
      </c>
      <c r="B80" s="49" t="s">
        <v>155</v>
      </c>
      <c r="C80" s="49" t="s">
        <v>13</v>
      </c>
      <c r="D80" s="49" t="s">
        <v>14</v>
      </c>
      <c r="E80" s="49" t="s">
        <v>48</v>
      </c>
      <c r="F80" s="64"/>
      <c r="G80" s="135">
        <f>G81</f>
        <v>92.3</v>
      </c>
    </row>
    <row r="81" spans="1:7" s="60" customFormat="1" ht="15.75">
      <c r="A81" s="47" t="s">
        <v>184</v>
      </c>
      <c r="B81" s="48" t="s">
        <v>155</v>
      </c>
      <c r="C81" s="48" t="s">
        <v>13</v>
      </c>
      <c r="D81" s="48" t="s">
        <v>14</v>
      </c>
      <c r="E81" s="48" t="s">
        <v>48</v>
      </c>
      <c r="F81" s="48" t="s">
        <v>185</v>
      </c>
      <c r="G81" s="164">
        <v>92.3</v>
      </c>
    </row>
    <row r="82" spans="1:7" s="60" customFormat="1" ht="31.5">
      <c r="A82" s="9" t="s">
        <v>250</v>
      </c>
      <c r="B82" s="49" t="s">
        <v>155</v>
      </c>
      <c r="C82" s="49" t="s">
        <v>13</v>
      </c>
      <c r="D82" s="49" t="s">
        <v>14</v>
      </c>
      <c r="E82" s="49" t="s">
        <v>240</v>
      </c>
      <c r="F82" s="49"/>
      <c r="G82" s="102">
        <f>G83</f>
        <v>500</v>
      </c>
    </row>
    <row r="83" spans="1:7" s="60" customFormat="1" ht="15.75">
      <c r="A83" s="47" t="s">
        <v>184</v>
      </c>
      <c r="B83" s="48" t="s">
        <v>155</v>
      </c>
      <c r="C83" s="48" t="s">
        <v>13</v>
      </c>
      <c r="D83" s="48" t="s">
        <v>14</v>
      </c>
      <c r="E83" s="48" t="s">
        <v>240</v>
      </c>
      <c r="F83" s="48" t="s">
        <v>185</v>
      </c>
      <c r="G83" s="34">
        <v>500</v>
      </c>
    </row>
    <row r="84" spans="1:7" s="60" customFormat="1" ht="31.5">
      <c r="A84" s="9" t="s">
        <v>251</v>
      </c>
      <c r="B84" s="49" t="s">
        <v>155</v>
      </c>
      <c r="C84" s="49" t="s">
        <v>13</v>
      </c>
      <c r="D84" s="49" t="s">
        <v>14</v>
      </c>
      <c r="E84" s="49" t="s">
        <v>175</v>
      </c>
      <c r="F84" s="48"/>
      <c r="G84" s="135">
        <f>G85</f>
        <v>554</v>
      </c>
    </row>
    <row r="85" spans="1:7" s="60" customFormat="1" ht="15.75">
      <c r="A85" s="47" t="s">
        <v>184</v>
      </c>
      <c r="B85" s="48" t="s">
        <v>155</v>
      </c>
      <c r="C85" s="48" t="s">
        <v>13</v>
      </c>
      <c r="D85" s="48" t="s">
        <v>14</v>
      </c>
      <c r="E85" s="48" t="s">
        <v>175</v>
      </c>
      <c r="F85" s="48" t="s">
        <v>185</v>
      </c>
      <c r="G85" s="164">
        <v>554</v>
      </c>
    </row>
    <row r="86" spans="1:7" s="60" customFormat="1" ht="31.5">
      <c r="A86" s="91" t="s">
        <v>252</v>
      </c>
      <c r="B86" s="49" t="s">
        <v>155</v>
      </c>
      <c r="C86" s="49" t="s">
        <v>13</v>
      </c>
      <c r="D86" s="49" t="s">
        <v>14</v>
      </c>
      <c r="E86" s="49" t="s">
        <v>148</v>
      </c>
      <c r="F86" s="49"/>
      <c r="G86" s="135">
        <f>G87</f>
        <v>700</v>
      </c>
    </row>
    <row r="87" spans="1:7" s="60" customFormat="1" ht="15.75">
      <c r="A87" s="47" t="s">
        <v>184</v>
      </c>
      <c r="B87" s="48" t="s">
        <v>155</v>
      </c>
      <c r="C87" s="48" t="s">
        <v>13</v>
      </c>
      <c r="D87" s="48" t="s">
        <v>14</v>
      </c>
      <c r="E87" s="48" t="s">
        <v>148</v>
      </c>
      <c r="F87" s="48" t="s">
        <v>185</v>
      </c>
      <c r="G87" s="164">
        <v>700</v>
      </c>
    </row>
    <row r="88" spans="1:7" s="60" customFormat="1" ht="31.5">
      <c r="A88" s="91" t="s">
        <v>253</v>
      </c>
      <c r="B88" s="49" t="s">
        <v>155</v>
      </c>
      <c r="C88" s="49" t="s">
        <v>13</v>
      </c>
      <c r="D88" s="49" t="s">
        <v>14</v>
      </c>
      <c r="E88" s="49" t="s">
        <v>232</v>
      </c>
      <c r="F88" s="49"/>
      <c r="G88" s="135">
        <f>G89</f>
        <v>12255.4</v>
      </c>
    </row>
    <row r="89" spans="1:7" s="60" customFormat="1" ht="47.25">
      <c r="A89" s="92" t="s">
        <v>382</v>
      </c>
      <c r="B89" s="48" t="s">
        <v>155</v>
      </c>
      <c r="C89" s="48" t="s">
        <v>13</v>
      </c>
      <c r="D89" s="48" t="s">
        <v>14</v>
      </c>
      <c r="E89" s="48" t="s">
        <v>232</v>
      </c>
      <c r="F89" s="48" t="s">
        <v>183</v>
      </c>
      <c r="G89" s="164">
        <v>12255.4</v>
      </c>
    </row>
    <row r="90" spans="1:7" s="60" customFormat="1" ht="31.5">
      <c r="A90" s="9" t="s">
        <v>254</v>
      </c>
      <c r="B90" s="49" t="s">
        <v>155</v>
      </c>
      <c r="C90" s="49" t="s">
        <v>13</v>
      </c>
      <c r="D90" s="49" t="s">
        <v>14</v>
      </c>
      <c r="E90" s="49" t="s">
        <v>181</v>
      </c>
      <c r="F90" s="49"/>
      <c r="G90" s="135">
        <f>G91</f>
        <v>146.5</v>
      </c>
    </row>
    <row r="91" spans="1:7" s="60" customFormat="1" ht="15.75">
      <c r="A91" s="47" t="s">
        <v>184</v>
      </c>
      <c r="B91" s="48" t="s">
        <v>155</v>
      </c>
      <c r="C91" s="48" t="s">
        <v>13</v>
      </c>
      <c r="D91" s="48" t="s">
        <v>14</v>
      </c>
      <c r="E91" s="48" t="s">
        <v>181</v>
      </c>
      <c r="F91" s="48" t="s">
        <v>185</v>
      </c>
      <c r="G91" s="164">
        <v>146.5</v>
      </c>
    </row>
    <row r="92" spans="1:7" s="171" customFormat="1" ht="31.5">
      <c r="A92" s="6" t="s">
        <v>418</v>
      </c>
      <c r="B92" s="3" t="s">
        <v>155</v>
      </c>
      <c r="C92" s="3" t="s">
        <v>13</v>
      </c>
      <c r="D92" s="3" t="s">
        <v>14</v>
      </c>
      <c r="E92" s="3" t="s">
        <v>417</v>
      </c>
      <c r="F92" s="116"/>
      <c r="G92" s="135">
        <f>G93</f>
        <v>500</v>
      </c>
    </row>
    <row r="93" spans="1:7" s="171" customFormat="1" ht="15.75">
      <c r="A93" s="118" t="s">
        <v>184</v>
      </c>
      <c r="B93" s="116" t="s">
        <v>155</v>
      </c>
      <c r="C93" s="116" t="s">
        <v>13</v>
      </c>
      <c r="D93" s="116" t="s">
        <v>14</v>
      </c>
      <c r="E93" s="116" t="s">
        <v>417</v>
      </c>
      <c r="F93" s="116" t="s">
        <v>185</v>
      </c>
      <c r="G93" s="164">
        <v>500</v>
      </c>
    </row>
    <row r="94" spans="1:7" s="60" customFormat="1" ht="18.75">
      <c r="A94" s="61" t="s">
        <v>131</v>
      </c>
      <c r="B94" s="62" t="s">
        <v>155</v>
      </c>
      <c r="C94" s="62" t="s">
        <v>13</v>
      </c>
      <c r="D94" s="62" t="s">
        <v>36</v>
      </c>
      <c r="E94" s="62"/>
      <c r="F94" s="62"/>
      <c r="G94" s="254">
        <f>G95+G100</f>
        <v>34899.9</v>
      </c>
    </row>
    <row r="95" spans="1:7" s="60" customFormat="1" ht="31.5">
      <c r="A95" s="91" t="s">
        <v>18</v>
      </c>
      <c r="B95" s="49" t="s">
        <v>155</v>
      </c>
      <c r="C95" s="49" t="s">
        <v>13</v>
      </c>
      <c r="D95" s="49" t="s">
        <v>36</v>
      </c>
      <c r="E95" s="49" t="s">
        <v>19</v>
      </c>
      <c r="F95" s="49"/>
      <c r="G95" s="102">
        <f>G96</f>
        <v>2918.2999999999997</v>
      </c>
    </row>
    <row r="96" spans="1:7" s="60" customFormat="1" ht="15.75">
      <c r="A96" s="91" t="s">
        <v>10</v>
      </c>
      <c r="B96" s="49" t="s">
        <v>155</v>
      </c>
      <c r="C96" s="49" t="s">
        <v>13</v>
      </c>
      <c r="D96" s="49" t="s">
        <v>36</v>
      </c>
      <c r="E96" s="49" t="s">
        <v>21</v>
      </c>
      <c r="F96" s="49"/>
      <c r="G96" s="102">
        <f>G97+G98+G99</f>
        <v>2918.2999999999997</v>
      </c>
    </row>
    <row r="97" spans="1:7" s="60" customFormat="1" ht="47.25">
      <c r="A97" s="92" t="s">
        <v>382</v>
      </c>
      <c r="B97" s="48" t="s">
        <v>155</v>
      </c>
      <c r="C97" s="48" t="s">
        <v>13</v>
      </c>
      <c r="D97" s="48" t="s">
        <v>36</v>
      </c>
      <c r="E97" s="48" t="s">
        <v>21</v>
      </c>
      <c r="F97" s="48" t="s">
        <v>183</v>
      </c>
      <c r="G97" s="34">
        <v>2696.2</v>
      </c>
    </row>
    <row r="98" spans="1:7" s="60" customFormat="1" ht="15.75">
      <c r="A98" s="47" t="s">
        <v>184</v>
      </c>
      <c r="B98" s="48" t="s">
        <v>155</v>
      </c>
      <c r="C98" s="48" t="s">
        <v>13</v>
      </c>
      <c r="D98" s="48" t="s">
        <v>36</v>
      </c>
      <c r="E98" s="48" t="s">
        <v>21</v>
      </c>
      <c r="F98" s="48" t="s">
        <v>185</v>
      </c>
      <c r="G98" s="34">
        <v>222</v>
      </c>
    </row>
    <row r="99" spans="1:7" s="60" customFormat="1" ht="15.75">
      <c r="A99" s="212" t="s">
        <v>186</v>
      </c>
      <c r="B99" s="237" t="s">
        <v>155</v>
      </c>
      <c r="C99" s="237" t="s">
        <v>13</v>
      </c>
      <c r="D99" s="237" t="s">
        <v>36</v>
      </c>
      <c r="E99" s="237" t="s">
        <v>21</v>
      </c>
      <c r="F99" s="237" t="s">
        <v>187</v>
      </c>
      <c r="G99" s="238">
        <v>0.1</v>
      </c>
    </row>
    <row r="100" spans="1:7" s="60" customFormat="1" ht="47.25">
      <c r="A100" s="9" t="s">
        <v>22</v>
      </c>
      <c r="B100" s="49" t="s">
        <v>155</v>
      </c>
      <c r="C100" s="49" t="s">
        <v>13</v>
      </c>
      <c r="D100" s="49" t="s">
        <v>36</v>
      </c>
      <c r="E100" s="49" t="s">
        <v>15</v>
      </c>
      <c r="F100" s="49"/>
      <c r="G100" s="102">
        <f>G101</f>
        <v>31981.6</v>
      </c>
    </row>
    <row r="101" spans="1:7" s="60" customFormat="1" ht="15.75">
      <c r="A101" s="9" t="s">
        <v>11</v>
      </c>
      <c r="B101" s="49" t="s">
        <v>155</v>
      </c>
      <c r="C101" s="49" t="s">
        <v>13</v>
      </c>
      <c r="D101" s="49" t="s">
        <v>36</v>
      </c>
      <c r="E101" s="49" t="s">
        <v>23</v>
      </c>
      <c r="F101" s="49"/>
      <c r="G101" s="102">
        <f>G102+G103+G104</f>
        <v>31981.6</v>
      </c>
    </row>
    <row r="102" spans="1:7" s="60" customFormat="1" ht="47.25">
      <c r="A102" s="92" t="s">
        <v>382</v>
      </c>
      <c r="B102" s="48" t="s">
        <v>155</v>
      </c>
      <c r="C102" s="48" t="s">
        <v>13</v>
      </c>
      <c r="D102" s="48" t="s">
        <v>36</v>
      </c>
      <c r="E102" s="48" t="s">
        <v>23</v>
      </c>
      <c r="F102" s="48" t="s">
        <v>183</v>
      </c>
      <c r="G102" s="34">
        <v>30179.1</v>
      </c>
    </row>
    <row r="103" spans="1:7" s="60" customFormat="1" ht="15.75">
      <c r="A103" s="47" t="s">
        <v>184</v>
      </c>
      <c r="B103" s="48" t="s">
        <v>155</v>
      </c>
      <c r="C103" s="48" t="s">
        <v>13</v>
      </c>
      <c r="D103" s="48" t="s">
        <v>36</v>
      </c>
      <c r="E103" s="48" t="s">
        <v>23</v>
      </c>
      <c r="F103" s="48" t="s">
        <v>185</v>
      </c>
      <c r="G103" s="34">
        <v>1799.4</v>
      </c>
    </row>
    <row r="104" spans="1:7" s="60" customFormat="1" ht="15.75">
      <c r="A104" s="212" t="s">
        <v>186</v>
      </c>
      <c r="B104" s="48" t="s">
        <v>155</v>
      </c>
      <c r="C104" s="48" t="s">
        <v>13</v>
      </c>
      <c r="D104" s="48" t="s">
        <v>36</v>
      </c>
      <c r="E104" s="48" t="s">
        <v>23</v>
      </c>
      <c r="F104" s="48" t="s">
        <v>187</v>
      </c>
      <c r="G104" s="34">
        <v>3.1</v>
      </c>
    </row>
    <row r="105" spans="1:7" s="60" customFormat="1" ht="18.75">
      <c r="A105" s="61" t="s">
        <v>76</v>
      </c>
      <c r="B105" s="239" t="s">
        <v>155</v>
      </c>
      <c r="C105" s="239" t="s">
        <v>77</v>
      </c>
      <c r="D105" s="233"/>
      <c r="E105" s="233"/>
      <c r="F105" s="233"/>
      <c r="G105" s="135">
        <f>G106</f>
        <v>305.9</v>
      </c>
    </row>
    <row r="106" spans="1:7" s="60" customFormat="1" ht="18.75">
      <c r="A106" s="99" t="s">
        <v>83</v>
      </c>
      <c r="B106" s="241" t="s">
        <v>155</v>
      </c>
      <c r="C106" s="239" t="s">
        <v>77</v>
      </c>
      <c r="D106" s="239" t="s">
        <v>51</v>
      </c>
      <c r="E106" s="239"/>
      <c r="F106" s="233"/>
      <c r="G106" s="135">
        <f>G107</f>
        <v>305.9</v>
      </c>
    </row>
    <row r="107" spans="1:7" s="60" customFormat="1" ht="15.75">
      <c r="A107" s="91" t="s">
        <v>84</v>
      </c>
      <c r="B107" s="242" t="s">
        <v>155</v>
      </c>
      <c r="C107" s="243" t="s">
        <v>77</v>
      </c>
      <c r="D107" s="243" t="s">
        <v>51</v>
      </c>
      <c r="E107" s="243" t="s">
        <v>85</v>
      </c>
      <c r="F107" s="233"/>
      <c r="G107" s="240">
        <f>G108</f>
        <v>305.9</v>
      </c>
    </row>
    <row r="108" spans="1:7" s="60" customFormat="1" ht="15.75">
      <c r="A108" s="9" t="s">
        <v>86</v>
      </c>
      <c r="B108" s="242" t="s">
        <v>155</v>
      </c>
      <c r="C108" s="243" t="s">
        <v>77</v>
      </c>
      <c r="D108" s="243" t="s">
        <v>51</v>
      </c>
      <c r="E108" s="243" t="s">
        <v>87</v>
      </c>
      <c r="F108" s="243"/>
      <c r="G108" s="240">
        <f>G109</f>
        <v>305.9</v>
      </c>
    </row>
    <row r="109" spans="1:7" s="60" customFormat="1" ht="32.25" customHeight="1">
      <c r="A109" s="92" t="s">
        <v>382</v>
      </c>
      <c r="B109" s="68" t="s">
        <v>155</v>
      </c>
      <c r="C109" s="48" t="s">
        <v>77</v>
      </c>
      <c r="D109" s="48" t="s">
        <v>51</v>
      </c>
      <c r="E109" s="48" t="s">
        <v>87</v>
      </c>
      <c r="F109" s="116" t="s">
        <v>183</v>
      </c>
      <c r="G109" s="34">
        <v>305.9</v>
      </c>
    </row>
    <row r="110" spans="1:7" ht="37.5">
      <c r="A110" s="99" t="s">
        <v>237</v>
      </c>
      <c r="B110" s="72">
        <v>903</v>
      </c>
      <c r="C110" s="105"/>
      <c r="D110" s="105"/>
      <c r="E110" s="105"/>
      <c r="F110" s="105"/>
      <c r="G110" s="35">
        <f>G111+G277</f>
        <v>590338</v>
      </c>
    </row>
    <row r="111" spans="1:7" ht="18.75">
      <c r="A111" s="61" t="s">
        <v>112</v>
      </c>
      <c r="B111" s="73" t="s">
        <v>113</v>
      </c>
      <c r="C111" s="62" t="s">
        <v>30</v>
      </c>
      <c r="D111" s="50"/>
      <c r="E111" s="50"/>
      <c r="F111" s="50"/>
      <c r="G111" s="39">
        <f>G112+G156+G211+G215+G249</f>
        <v>588422</v>
      </c>
    </row>
    <row r="112" spans="1:7" ht="18.75">
      <c r="A112" s="100" t="s">
        <v>39</v>
      </c>
      <c r="B112" s="58">
        <v>903</v>
      </c>
      <c r="C112" s="67" t="s">
        <v>30</v>
      </c>
      <c r="D112" s="67" t="s">
        <v>14</v>
      </c>
      <c r="E112" s="67"/>
      <c r="F112" s="67"/>
      <c r="G112" s="254">
        <f>G113+G119+G131+G141+G153+G126</f>
        <v>171071.3</v>
      </c>
    </row>
    <row r="113" spans="1:7" ht="15.75">
      <c r="A113" s="9" t="s">
        <v>40</v>
      </c>
      <c r="B113" s="50" t="s">
        <v>113</v>
      </c>
      <c r="C113" s="49" t="s">
        <v>30</v>
      </c>
      <c r="D113" s="49" t="s">
        <v>14</v>
      </c>
      <c r="E113" s="49" t="s">
        <v>41</v>
      </c>
      <c r="F113" s="49"/>
      <c r="G113" s="36">
        <f>G114</f>
        <v>50334.3</v>
      </c>
    </row>
    <row r="114" spans="1:7" ht="15.75">
      <c r="A114" s="9" t="s">
        <v>224</v>
      </c>
      <c r="B114" s="50" t="s">
        <v>113</v>
      </c>
      <c r="C114" s="49" t="s">
        <v>30</v>
      </c>
      <c r="D114" s="49" t="s">
        <v>14</v>
      </c>
      <c r="E114" s="49" t="s">
        <v>42</v>
      </c>
      <c r="F114" s="49"/>
      <c r="G114" s="36">
        <f>G115+G116+G117+G118</f>
        <v>50334.3</v>
      </c>
    </row>
    <row r="115" spans="1:7" s="214" customFormat="1" ht="47.25">
      <c r="A115" s="92" t="s">
        <v>382</v>
      </c>
      <c r="B115" s="52" t="s">
        <v>113</v>
      </c>
      <c r="C115" s="48" t="s">
        <v>30</v>
      </c>
      <c r="D115" s="48" t="s">
        <v>14</v>
      </c>
      <c r="E115" s="48" t="s">
        <v>42</v>
      </c>
      <c r="F115" s="48" t="s">
        <v>183</v>
      </c>
      <c r="G115" s="40">
        <v>4955.7</v>
      </c>
    </row>
    <row r="116" spans="1:7" s="214" customFormat="1" ht="15.75">
      <c r="A116" s="47" t="s">
        <v>184</v>
      </c>
      <c r="B116" s="52" t="s">
        <v>113</v>
      </c>
      <c r="C116" s="48" t="s">
        <v>30</v>
      </c>
      <c r="D116" s="48" t="s">
        <v>14</v>
      </c>
      <c r="E116" s="48" t="s">
        <v>42</v>
      </c>
      <c r="F116" s="48" t="s">
        <v>185</v>
      </c>
      <c r="G116" s="40">
        <v>38197.3</v>
      </c>
    </row>
    <row r="117" spans="1:7" s="214" customFormat="1" ht="31.5">
      <c r="A117" s="47" t="s">
        <v>287</v>
      </c>
      <c r="B117" s="52" t="s">
        <v>113</v>
      </c>
      <c r="C117" s="48" t="s">
        <v>30</v>
      </c>
      <c r="D117" s="48" t="s">
        <v>14</v>
      </c>
      <c r="E117" s="48" t="s">
        <v>42</v>
      </c>
      <c r="F117" s="48" t="s">
        <v>164</v>
      </c>
      <c r="G117" s="40">
        <v>6548.3</v>
      </c>
    </row>
    <row r="118" spans="1:7" s="214" customFormat="1" ht="15.75">
      <c r="A118" s="212" t="s">
        <v>186</v>
      </c>
      <c r="B118" s="52" t="s">
        <v>113</v>
      </c>
      <c r="C118" s="48" t="s">
        <v>30</v>
      </c>
      <c r="D118" s="48" t="s">
        <v>14</v>
      </c>
      <c r="E118" s="48" t="s">
        <v>42</v>
      </c>
      <c r="F118" s="48" t="s">
        <v>187</v>
      </c>
      <c r="G118" s="40">
        <v>633</v>
      </c>
    </row>
    <row r="119" spans="1:7" ht="15.75">
      <c r="A119" s="132" t="s">
        <v>257</v>
      </c>
      <c r="B119" s="50" t="s">
        <v>113</v>
      </c>
      <c r="C119" s="49" t="s">
        <v>30</v>
      </c>
      <c r="D119" s="49" t="s">
        <v>14</v>
      </c>
      <c r="E119" s="154" t="s">
        <v>327</v>
      </c>
      <c r="F119" s="49"/>
      <c r="G119" s="36">
        <f>G120</f>
        <v>107336.20000000001</v>
      </c>
    </row>
    <row r="120" spans="1:7" ht="15.75">
      <c r="A120" s="132" t="s">
        <v>258</v>
      </c>
      <c r="B120" s="50" t="s">
        <v>113</v>
      </c>
      <c r="C120" s="49" t="s">
        <v>30</v>
      </c>
      <c r="D120" s="49" t="s">
        <v>14</v>
      </c>
      <c r="E120" s="154" t="s">
        <v>328</v>
      </c>
      <c r="F120" s="49"/>
      <c r="G120" s="36">
        <f>G121</f>
        <v>107336.20000000001</v>
      </c>
    </row>
    <row r="121" spans="1:7" ht="31.5">
      <c r="A121" s="131" t="s">
        <v>259</v>
      </c>
      <c r="B121" s="50" t="s">
        <v>113</v>
      </c>
      <c r="C121" s="49" t="s">
        <v>30</v>
      </c>
      <c r="D121" s="49" t="s">
        <v>14</v>
      </c>
      <c r="E121" s="154" t="s">
        <v>329</v>
      </c>
      <c r="F121" s="49"/>
      <c r="G121" s="36">
        <f>G122</f>
        <v>107336.20000000001</v>
      </c>
    </row>
    <row r="122" spans="1:7" ht="48.75" customHeight="1">
      <c r="A122" s="131" t="s">
        <v>370</v>
      </c>
      <c r="B122" s="50" t="s">
        <v>113</v>
      </c>
      <c r="C122" s="49" t="s">
        <v>30</v>
      </c>
      <c r="D122" s="49" t="s">
        <v>14</v>
      </c>
      <c r="E122" s="154" t="s">
        <v>330</v>
      </c>
      <c r="F122" s="49"/>
      <c r="G122" s="36">
        <f>G123+G124+G125</f>
        <v>107336.20000000001</v>
      </c>
    </row>
    <row r="123" spans="1:7" s="214" customFormat="1" ht="47.25">
      <c r="A123" s="92" t="s">
        <v>382</v>
      </c>
      <c r="B123" s="52" t="s">
        <v>113</v>
      </c>
      <c r="C123" s="48" t="s">
        <v>30</v>
      </c>
      <c r="D123" s="48" t="s">
        <v>14</v>
      </c>
      <c r="E123" s="155" t="s">
        <v>330</v>
      </c>
      <c r="F123" s="48" t="s">
        <v>183</v>
      </c>
      <c r="G123" s="40">
        <v>86421.1</v>
      </c>
    </row>
    <row r="124" spans="1:7" s="214" customFormat="1" ht="15.75">
      <c r="A124" s="47" t="s">
        <v>184</v>
      </c>
      <c r="B124" s="52" t="s">
        <v>113</v>
      </c>
      <c r="C124" s="48" t="s">
        <v>30</v>
      </c>
      <c r="D124" s="48" t="s">
        <v>14</v>
      </c>
      <c r="E124" s="155" t="s">
        <v>330</v>
      </c>
      <c r="F124" s="48" t="s">
        <v>185</v>
      </c>
      <c r="G124" s="40">
        <v>475</v>
      </c>
    </row>
    <row r="125" spans="1:7" s="214" customFormat="1" ht="31.5">
      <c r="A125" s="47" t="s">
        <v>287</v>
      </c>
      <c r="B125" s="52" t="s">
        <v>113</v>
      </c>
      <c r="C125" s="48" t="s">
        <v>30</v>
      </c>
      <c r="D125" s="48" t="s">
        <v>14</v>
      </c>
      <c r="E125" s="155" t="s">
        <v>330</v>
      </c>
      <c r="F125" s="48" t="s">
        <v>164</v>
      </c>
      <c r="G125" s="40">
        <v>20440.1</v>
      </c>
    </row>
    <row r="126" spans="1:7" s="2" customFormat="1" ht="15.75">
      <c r="A126" s="177" t="s">
        <v>399</v>
      </c>
      <c r="B126" s="124" t="s">
        <v>113</v>
      </c>
      <c r="C126" s="3" t="s">
        <v>30</v>
      </c>
      <c r="D126" s="3" t="s">
        <v>14</v>
      </c>
      <c r="E126" s="179" t="s">
        <v>400</v>
      </c>
      <c r="F126" s="3"/>
      <c r="G126" s="117">
        <f>G127</f>
        <v>127.5</v>
      </c>
    </row>
    <row r="127" spans="1:7" s="2" customFormat="1" ht="47.25">
      <c r="A127" s="178" t="s">
        <v>390</v>
      </c>
      <c r="B127" s="124" t="s">
        <v>113</v>
      </c>
      <c r="C127" s="3" t="s">
        <v>30</v>
      </c>
      <c r="D127" s="3" t="s">
        <v>14</v>
      </c>
      <c r="E127" s="179" t="s">
        <v>387</v>
      </c>
      <c r="F127" s="116"/>
      <c r="G127" s="117">
        <f>G128</f>
        <v>127.5</v>
      </c>
    </row>
    <row r="128" spans="1:7" s="2" customFormat="1" ht="31.5">
      <c r="A128" s="165" t="s">
        <v>401</v>
      </c>
      <c r="B128" s="124" t="s">
        <v>113</v>
      </c>
      <c r="C128" s="3" t="s">
        <v>30</v>
      </c>
      <c r="D128" s="3" t="s">
        <v>14</v>
      </c>
      <c r="E128" s="179" t="s">
        <v>385</v>
      </c>
      <c r="F128" s="3"/>
      <c r="G128" s="117">
        <f>G129</f>
        <v>127.5</v>
      </c>
    </row>
    <row r="129" spans="1:7" s="2" customFormat="1" ht="94.5">
      <c r="A129" s="180" t="s">
        <v>413</v>
      </c>
      <c r="B129" s="124" t="s">
        <v>113</v>
      </c>
      <c r="C129" s="3" t="s">
        <v>30</v>
      </c>
      <c r="D129" s="3" t="s">
        <v>14</v>
      </c>
      <c r="E129" s="179" t="s">
        <v>386</v>
      </c>
      <c r="F129" s="3"/>
      <c r="G129" s="117">
        <f>G130</f>
        <v>127.5</v>
      </c>
    </row>
    <row r="130" spans="1:7" s="211" customFormat="1" ht="15.75">
      <c r="A130" s="118" t="s">
        <v>184</v>
      </c>
      <c r="B130" s="32" t="s">
        <v>113</v>
      </c>
      <c r="C130" s="116" t="s">
        <v>30</v>
      </c>
      <c r="D130" s="116" t="s">
        <v>14</v>
      </c>
      <c r="E130" s="181" t="s">
        <v>386</v>
      </c>
      <c r="F130" s="116" t="s">
        <v>185</v>
      </c>
      <c r="G130" s="27">
        <v>127.5</v>
      </c>
    </row>
    <row r="131" spans="1:7" ht="31.5">
      <c r="A131" s="168" t="s">
        <v>243</v>
      </c>
      <c r="B131" s="50" t="s">
        <v>113</v>
      </c>
      <c r="C131" s="49" t="s">
        <v>30</v>
      </c>
      <c r="D131" s="49" t="s">
        <v>14</v>
      </c>
      <c r="E131" s="154" t="s">
        <v>321</v>
      </c>
      <c r="F131" s="49"/>
      <c r="G131" s="36">
        <f>G132+G137</f>
        <v>10816.3</v>
      </c>
    </row>
    <row r="132" spans="1:7" ht="31.5">
      <c r="A132" s="131" t="s">
        <v>244</v>
      </c>
      <c r="B132" s="50" t="s">
        <v>113</v>
      </c>
      <c r="C132" s="49" t="s">
        <v>30</v>
      </c>
      <c r="D132" s="49" t="s">
        <v>14</v>
      </c>
      <c r="E132" s="154" t="s">
        <v>322</v>
      </c>
      <c r="F132" s="49"/>
      <c r="G132" s="36">
        <f>G133</f>
        <v>10676.3</v>
      </c>
    </row>
    <row r="133" spans="1:7" ht="31.5">
      <c r="A133" s="131" t="s">
        <v>245</v>
      </c>
      <c r="B133" s="50" t="s">
        <v>113</v>
      </c>
      <c r="C133" s="49" t="s">
        <v>30</v>
      </c>
      <c r="D133" s="49" t="s">
        <v>14</v>
      </c>
      <c r="E133" s="154" t="s">
        <v>323</v>
      </c>
      <c r="F133" s="49"/>
      <c r="G133" s="36">
        <f>G134</f>
        <v>10676.3</v>
      </c>
    </row>
    <row r="134" spans="1:7" ht="47.25">
      <c r="A134" s="131" t="s">
        <v>379</v>
      </c>
      <c r="B134" s="50" t="s">
        <v>113</v>
      </c>
      <c r="C134" s="49" t="s">
        <v>30</v>
      </c>
      <c r="D134" s="49" t="s">
        <v>14</v>
      </c>
      <c r="E134" s="154" t="s">
        <v>324</v>
      </c>
      <c r="F134" s="49"/>
      <c r="G134" s="36">
        <f>G135+G136</f>
        <v>10676.3</v>
      </c>
    </row>
    <row r="135" spans="1:7" s="214" customFormat="1" ht="15.75">
      <c r="A135" s="47" t="s">
        <v>184</v>
      </c>
      <c r="B135" s="52" t="s">
        <v>113</v>
      </c>
      <c r="C135" s="48" t="s">
        <v>30</v>
      </c>
      <c r="D135" s="48" t="s">
        <v>14</v>
      </c>
      <c r="E135" s="155" t="s">
        <v>324</v>
      </c>
      <c r="F135" s="48" t="s">
        <v>185</v>
      </c>
      <c r="G135" s="230">
        <v>9055.9</v>
      </c>
    </row>
    <row r="136" spans="1:7" s="214" customFormat="1" ht="31.5">
      <c r="A136" s="47" t="s">
        <v>287</v>
      </c>
      <c r="B136" s="52" t="s">
        <v>113</v>
      </c>
      <c r="C136" s="48" t="s">
        <v>30</v>
      </c>
      <c r="D136" s="48" t="s">
        <v>14</v>
      </c>
      <c r="E136" s="217" t="s">
        <v>324</v>
      </c>
      <c r="F136" s="48" t="s">
        <v>164</v>
      </c>
      <c r="G136" s="40">
        <v>1620.4</v>
      </c>
    </row>
    <row r="137" spans="1:7" s="211" customFormat="1" ht="31.5">
      <c r="A137" s="222" t="s">
        <v>410</v>
      </c>
      <c r="B137" s="124" t="s">
        <v>113</v>
      </c>
      <c r="C137" s="3" t="s">
        <v>30</v>
      </c>
      <c r="D137" s="3" t="s">
        <v>14</v>
      </c>
      <c r="E137" s="184" t="s">
        <v>408</v>
      </c>
      <c r="F137" s="116"/>
      <c r="G137" s="117">
        <f>G138</f>
        <v>140</v>
      </c>
    </row>
    <row r="138" spans="1:7" s="211" customFormat="1" ht="31.5">
      <c r="A138" s="222" t="s">
        <v>409</v>
      </c>
      <c r="B138" s="124" t="s">
        <v>113</v>
      </c>
      <c r="C138" s="3" t="s">
        <v>30</v>
      </c>
      <c r="D138" s="3" t="s">
        <v>14</v>
      </c>
      <c r="E138" s="184" t="s">
        <v>407</v>
      </c>
      <c r="F138" s="116"/>
      <c r="G138" s="117">
        <f>G139</f>
        <v>140</v>
      </c>
    </row>
    <row r="139" spans="1:7" s="211" customFormat="1" ht="31.5">
      <c r="A139" s="222" t="s">
        <v>411</v>
      </c>
      <c r="B139" s="124" t="s">
        <v>113</v>
      </c>
      <c r="C139" s="3" t="s">
        <v>30</v>
      </c>
      <c r="D139" s="3" t="s">
        <v>14</v>
      </c>
      <c r="E139" s="184" t="s">
        <v>406</v>
      </c>
      <c r="F139" s="116"/>
      <c r="G139" s="117">
        <f>G140</f>
        <v>140</v>
      </c>
    </row>
    <row r="140" spans="1:7" s="211" customFormat="1" ht="15.75">
      <c r="A140" s="118" t="s">
        <v>184</v>
      </c>
      <c r="B140" s="32" t="s">
        <v>113</v>
      </c>
      <c r="C140" s="116" t="s">
        <v>30</v>
      </c>
      <c r="D140" s="116" t="s">
        <v>14</v>
      </c>
      <c r="E140" s="185" t="s">
        <v>406</v>
      </c>
      <c r="F140" s="116" t="s">
        <v>185</v>
      </c>
      <c r="G140" s="27">
        <v>140</v>
      </c>
    </row>
    <row r="141" spans="1:7" ht="15.75">
      <c r="A141" s="9" t="s">
        <v>246</v>
      </c>
      <c r="B141" s="50" t="s">
        <v>113</v>
      </c>
      <c r="C141" s="49" t="s">
        <v>30</v>
      </c>
      <c r="D141" s="49" t="s">
        <v>14</v>
      </c>
      <c r="E141" s="49" t="s">
        <v>47</v>
      </c>
      <c r="F141" s="48"/>
      <c r="G141" s="36">
        <f>G142+G151</f>
        <v>1572</v>
      </c>
    </row>
    <row r="142" spans="1:7" ht="31.5">
      <c r="A142" s="9" t="s">
        <v>255</v>
      </c>
      <c r="B142" s="50" t="s">
        <v>113</v>
      </c>
      <c r="C142" s="49" t="s">
        <v>30</v>
      </c>
      <c r="D142" s="49" t="s">
        <v>14</v>
      </c>
      <c r="E142" s="49" t="s">
        <v>98</v>
      </c>
      <c r="F142" s="49"/>
      <c r="G142" s="117">
        <f>G143+G145+G147+G149</f>
        <v>1432</v>
      </c>
    </row>
    <row r="143" spans="1:7" ht="15.75">
      <c r="A143" s="9" t="s">
        <v>188</v>
      </c>
      <c r="B143" s="50" t="s">
        <v>113</v>
      </c>
      <c r="C143" s="49" t="s">
        <v>30</v>
      </c>
      <c r="D143" s="49" t="s">
        <v>14</v>
      </c>
      <c r="E143" s="49" t="s">
        <v>99</v>
      </c>
      <c r="F143" s="49"/>
      <c r="G143" s="117">
        <f>G144</f>
        <v>200</v>
      </c>
    </row>
    <row r="144" spans="1:7" s="214" customFormat="1" ht="15.75">
      <c r="A144" s="47" t="s">
        <v>184</v>
      </c>
      <c r="B144" s="52" t="s">
        <v>113</v>
      </c>
      <c r="C144" s="48" t="s">
        <v>30</v>
      </c>
      <c r="D144" s="48" t="s">
        <v>14</v>
      </c>
      <c r="E144" s="48" t="s">
        <v>99</v>
      </c>
      <c r="F144" s="48" t="s">
        <v>185</v>
      </c>
      <c r="G144" s="27">
        <v>200</v>
      </c>
    </row>
    <row r="145" spans="1:7" ht="15.75">
      <c r="A145" s="9" t="s">
        <v>189</v>
      </c>
      <c r="B145" s="50" t="s">
        <v>113</v>
      </c>
      <c r="C145" s="49" t="s">
        <v>30</v>
      </c>
      <c r="D145" s="49" t="s">
        <v>14</v>
      </c>
      <c r="E145" s="49" t="s">
        <v>100</v>
      </c>
      <c r="F145" s="49"/>
      <c r="G145" s="117">
        <f>G146</f>
        <v>200</v>
      </c>
    </row>
    <row r="146" spans="1:7" s="214" customFormat="1" ht="15.75">
      <c r="A146" s="47" t="s">
        <v>184</v>
      </c>
      <c r="B146" s="52" t="s">
        <v>113</v>
      </c>
      <c r="C146" s="48" t="s">
        <v>30</v>
      </c>
      <c r="D146" s="48" t="s">
        <v>14</v>
      </c>
      <c r="E146" s="48" t="s">
        <v>100</v>
      </c>
      <c r="F146" s="48" t="s">
        <v>185</v>
      </c>
      <c r="G146" s="27">
        <v>200</v>
      </c>
    </row>
    <row r="147" spans="1:7" ht="15.75">
      <c r="A147" s="69" t="s">
        <v>190</v>
      </c>
      <c r="B147" s="50" t="s">
        <v>113</v>
      </c>
      <c r="C147" s="49" t="s">
        <v>30</v>
      </c>
      <c r="D147" s="49" t="s">
        <v>14</v>
      </c>
      <c r="E147" s="49" t="s">
        <v>191</v>
      </c>
      <c r="F147" s="49"/>
      <c r="G147" s="117">
        <f>G148</f>
        <v>1000</v>
      </c>
    </row>
    <row r="148" spans="1:7" s="214" customFormat="1" ht="15.75">
      <c r="A148" s="47" t="s">
        <v>184</v>
      </c>
      <c r="B148" s="52" t="s">
        <v>113</v>
      </c>
      <c r="C148" s="48" t="s">
        <v>30</v>
      </c>
      <c r="D148" s="48" t="s">
        <v>14</v>
      </c>
      <c r="E148" s="48" t="s">
        <v>191</v>
      </c>
      <c r="F148" s="48" t="s">
        <v>185</v>
      </c>
      <c r="G148" s="27">
        <v>1000</v>
      </c>
    </row>
    <row r="149" spans="1:7" ht="15.75">
      <c r="A149" s="69" t="s">
        <v>192</v>
      </c>
      <c r="B149" s="50" t="s">
        <v>113</v>
      </c>
      <c r="C149" s="49" t="s">
        <v>30</v>
      </c>
      <c r="D149" s="49" t="s">
        <v>14</v>
      </c>
      <c r="E149" s="49" t="s">
        <v>104</v>
      </c>
      <c r="F149" s="49"/>
      <c r="G149" s="262">
        <f>G150</f>
        <v>32</v>
      </c>
    </row>
    <row r="150" spans="1:7" s="214" customFormat="1" ht="47.25">
      <c r="A150" s="92" t="s">
        <v>382</v>
      </c>
      <c r="B150" s="52" t="s">
        <v>113</v>
      </c>
      <c r="C150" s="48" t="s">
        <v>30</v>
      </c>
      <c r="D150" s="48" t="s">
        <v>14</v>
      </c>
      <c r="E150" s="48" t="s">
        <v>104</v>
      </c>
      <c r="F150" s="48" t="s">
        <v>183</v>
      </c>
      <c r="G150" s="210">
        <v>32</v>
      </c>
    </row>
    <row r="151" spans="1:7" ht="31.5">
      <c r="A151" s="9" t="s">
        <v>256</v>
      </c>
      <c r="B151" s="50" t="s">
        <v>113</v>
      </c>
      <c r="C151" s="49" t="s">
        <v>30</v>
      </c>
      <c r="D151" s="49" t="s">
        <v>14</v>
      </c>
      <c r="E151" s="49" t="s">
        <v>175</v>
      </c>
      <c r="F151" s="48"/>
      <c r="G151" s="262">
        <f>G152</f>
        <v>140</v>
      </c>
    </row>
    <row r="152" spans="1:7" s="214" customFormat="1" ht="15.75">
      <c r="A152" s="47" t="s">
        <v>184</v>
      </c>
      <c r="B152" s="52" t="s">
        <v>113</v>
      </c>
      <c r="C152" s="48" t="s">
        <v>30</v>
      </c>
      <c r="D152" s="48" t="s">
        <v>14</v>
      </c>
      <c r="E152" s="48" t="s">
        <v>175</v>
      </c>
      <c r="F152" s="48" t="s">
        <v>185</v>
      </c>
      <c r="G152" s="263">
        <v>140</v>
      </c>
    </row>
    <row r="153" spans="1:7" ht="47.25">
      <c r="A153" s="91" t="s">
        <v>178</v>
      </c>
      <c r="B153" s="50" t="s">
        <v>113</v>
      </c>
      <c r="C153" s="49" t="s">
        <v>30</v>
      </c>
      <c r="D153" s="49" t="s">
        <v>14</v>
      </c>
      <c r="E153" s="49" t="s">
        <v>163</v>
      </c>
      <c r="F153" s="49"/>
      <c r="G153" s="36">
        <f>G154</f>
        <v>885</v>
      </c>
    </row>
    <row r="154" spans="1:7" ht="47.25">
      <c r="A154" s="91" t="s">
        <v>202</v>
      </c>
      <c r="B154" s="50" t="s">
        <v>113</v>
      </c>
      <c r="C154" s="49" t="s">
        <v>30</v>
      </c>
      <c r="D154" s="49" t="s">
        <v>14</v>
      </c>
      <c r="E154" s="49" t="s">
        <v>203</v>
      </c>
      <c r="F154" s="49"/>
      <c r="G154" s="36">
        <f>G155</f>
        <v>885</v>
      </c>
    </row>
    <row r="155" spans="1:7" s="211" customFormat="1" ht="47.25">
      <c r="A155" s="188" t="s">
        <v>382</v>
      </c>
      <c r="B155" s="32" t="s">
        <v>113</v>
      </c>
      <c r="C155" s="116" t="s">
        <v>30</v>
      </c>
      <c r="D155" s="116" t="s">
        <v>14</v>
      </c>
      <c r="E155" s="116" t="s">
        <v>203</v>
      </c>
      <c r="F155" s="116" t="s">
        <v>183</v>
      </c>
      <c r="G155" s="27">
        <v>885</v>
      </c>
    </row>
    <row r="156" spans="1:7" ht="18.75">
      <c r="A156" s="61" t="s">
        <v>34</v>
      </c>
      <c r="B156" s="50" t="s">
        <v>113</v>
      </c>
      <c r="C156" s="62" t="s">
        <v>30</v>
      </c>
      <c r="D156" s="62" t="s">
        <v>31</v>
      </c>
      <c r="E156" s="62"/>
      <c r="F156" s="62"/>
      <c r="G156" s="125">
        <f>G157+G163+G168+G181+G191+G206+G177</f>
        <v>324454.69999999995</v>
      </c>
    </row>
    <row r="157" spans="1:7" ht="15.75">
      <c r="A157" s="9" t="s">
        <v>43</v>
      </c>
      <c r="B157" s="50" t="s">
        <v>113</v>
      </c>
      <c r="C157" s="49" t="s">
        <v>30</v>
      </c>
      <c r="D157" s="49" t="s">
        <v>31</v>
      </c>
      <c r="E157" s="49" t="s">
        <v>44</v>
      </c>
      <c r="F157" s="49"/>
      <c r="G157" s="36">
        <f>G158</f>
        <v>63716.6</v>
      </c>
    </row>
    <row r="158" spans="1:7" ht="15.75">
      <c r="A158" s="9" t="s">
        <v>224</v>
      </c>
      <c r="B158" s="50" t="s">
        <v>113</v>
      </c>
      <c r="C158" s="49" t="s">
        <v>30</v>
      </c>
      <c r="D158" s="49" t="s">
        <v>31</v>
      </c>
      <c r="E158" s="49" t="s">
        <v>45</v>
      </c>
      <c r="F158" s="49"/>
      <c r="G158" s="36">
        <f>G159+G160+G161+G162</f>
        <v>63716.6</v>
      </c>
    </row>
    <row r="159" spans="1:7" s="214" customFormat="1" ht="47.25">
      <c r="A159" s="92" t="s">
        <v>382</v>
      </c>
      <c r="B159" s="52" t="s">
        <v>113</v>
      </c>
      <c r="C159" s="48" t="s">
        <v>30</v>
      </c>
      <c r="D159" s="48" t="s">
        <v>31</v>
      </c>
      <c r="E159" s="48" t="s">
        <v>45</v>
      </c>
      <c r="F159" s="48" t="s">
        <v>183</v>
      </c>
      <c r="G159" s="40">
        <v>4564.6</v>
      </c>
    </row>
    <row r="160" spans="1:7" s="214" customFormat="1" ht="15.75">
      <c r="A160" s="47" t="s">
        <v>184</v>
      </c>
      <c r="B160" s="52" t="s">
        <v>113</v>
      </c>
      <c r="C160" s="48" t="s">
        <v>30</v>
      </c>
      <c r="D160" s="48" t="s">
        <v>31</v>
      </c>
      <c r="E160" s="48" t="s">
        <v>45</v>
      </c>
      <c r="F160" s="48" t="s">
        <v>185</v>
      </c>
      <c r="G160" s="230">
        <v>25477.2</v>
      </c>
    </row>
    <row r="161" spans="1:7" s="214" customFormat="1" ht="31.5">
      <c r="A161" s="47" t="s">
        <v>287</v>
      </c>
      <c r="B161" s="52" t="s">
        <v>113</v>
      </c>
      <c r="C161" s="48" t="s">
        <v>30</v>
      </c>
      <c r="D161" s="48" t="s">
        <v>31</v>
      </c>
      <c r="E161" s="48" t="s">
        <v>45</v>
      </c>
      <c r="F161" s="48" t="s">
        <v>164</v>
      </c>
      <c r="G161" s="40">
        <v>33136.2</v>
      </c>
    </row>
    <row r="162" spans="1:7" s="214" customFormat="1" ht="15.75">
      <c r="A162" s="212" t="s">
        <v>186</v>
      </c>
      <c r="B162" s="52" t="s">
        <v>113</v>
      </c>
      <c r="C162" s="48" t="s">
        <v>30</v>
      </c>
      <c r="D162" s="48" t="s">
        <v>31</v>
      </c>
      <c r="E162" s="48" t="s">
        <v>45</v>
      </c>
      <c r="F162" s="48" t="s">
        <v>187</v>
      </c>
      <c r="G162" s="40">
        <v>538.6</v>
      </c>
    </row>
    <row r="163" spans="1:7" ht="15.75">
      <c r="A163" s="9" t="s">
        <v>29</v>
      </c>
      <c r="B163" s="50" t="s">
        <v>113</v>
      </c>
      <c r="C163" s="49" t="s">
        <v>30</v>
      </c>
      <c r="D163" s="49" t="s">
        <v>31</v>
      </c>
      <c r="E163" s="49" t="s">
        <v>32</v>
      </c>
      <c r="F163" s="49"/>
      <c r="G163" s="36">
        <f>G164</f>
        <v>24834.9</v>
      </c>
    </row>
    <row r="164" spans="1:7" ht="15.75">
      <c r="A164" s="9" t="s">
        <v>11</v>
      </c>
      <c r="B164" s="50" t="s">
        <v>113</v>
      </c>
      <c r="C164" s="49" t="s">
        <v>30</v>
      </c>
      <c r="D164" s="49" t="s">
        <v>31</v>
      </c>
      <c r="E164" s="49" t="s">
        <v>33</v>
      </c>
      <c r="F164" s="49"/>
      <c r="G164" s="36">
        <f>G165+G166+G167</f>
        <v>24834.9</v>
      </c>
    </row>
    <row r="165" spans="1:7" s="214" customFormat="1" ht="47.25">
      <c r="A165" s="92" t="s">
        <v>382</v>
      </c>
      <c r="B165" s="52" t="s">
        <v>113</v>
      </c>
      <c r="C165" s="48" t="s">
        <v>30</v>
      </c>
      <c r="D165" s="48" t="s">
        <v>31</v>
      </c>
      <c r="E165" s="48" t="s">
        <v>33</v>
      </c>
      <c r="F165" s="48" t="s">
        <v>183</v>
      </c>
      <c r="G165" s="40">
        <v>19041</v>
      </c>
    </row>
    <row r="166" spans="1:7" s="214" customFormat="1" ht="15.75">
      <c r="A166" s="47" t="s">
        <v>184</v>
      </c>
      <c r="B166" s="52" t="s">
        <v>113</v>
      </c>
      <c r="C166" s="48" t="s">
        <v>30</v>
      </c>
      <c r="D166" s="48" t="s">
        <v>31</v>
      </c>
      <c r="E166" s="48" t="s">
        <v>33</v>
      </c>
      <c r="F166" s="48" t="s">
        <v>185</v>
      </c>
      <c r="G166" s="40">
        <v>5726</v>
      </c>
    </row>
    <row r="167" spans="1:7" s="214" customFormat="1" ht="15.75">
      <c r="A167" s="212" t="s">
        <v>186</v>
      </c>
      <c r="B167" s="52" t="s">
        <v>113</v>
      </c>
      <c r="C167" s="48" t="s">
        <v>30</v>
      </c>
      <c r="D167" s="48" t="s">
        <v>31</v>
      </c>
      <c r="E167" s="48" t="s">
        <v>33</v>
      </c>
      <c r="F167" s="48" t="s">
        <v>187</v>
      </c>
      <c r="G167" s="40">
        <v>67.9</v>
      </c>
    </row>
    <row r="168" spans="1:7" ht="15.75">
      <c r="A168" s="132" t="s">
        <v>257</v>
      </c>
      <c r="B168" s="50" t="s">
        <v>113</v>
      </c>
      <c r="C168" s="49" t="s">
        <v>30</v>
      </c>
      <c r="D168" s="49" t="s">
        <v>31</v>
      </c>
      <c r="E168" s="154" t="s">
        <v>327</v>
      </c>
      <c r="F168" s="49"/>
      <c r="G168" s="36">
        <f>G169</f>
        <v>207285.19999999998</v>
      </c>
    </row>
    <row r="169" spans="1:7" ht="15.75">
      <c r="A169" s="132" t="s">
        <v>258</v>
      </c>
      <c r="B169" s="50" t="s">
        <v>113</v>
      </c>
      <c r="C169" s="49" t="s">
        <v>30</v>
      </c>
      <c r="D169" s="49" t="s">
        <v>31</v>
      </c>
      <c r="E169" s="154" t="s">
        <v>328</v>
      </c>
      <c r="F169" s="49"/>
      <c r="G169" s="36">
        <f>G170</f>
        <v>207285.19999999998</v>
      </c>
    </row>
    <row r="170" spans="1:7" ht="47.25">
      <c r="A170" s="131" t="s">
        <v>260</v>
      </c>
      <c r="B170" s="50" t="s">
        <v>113</v>
      </c>
      <c r="C170" s="49" t="s">
        <v>30</v>
      </c>
      <c r="D170" s="49" t="s">
        <v>31</v>
      </c>
      <c r="E170" s="154" t="s">
        <v>331</v>
      </c>
      <c r="F170" s="49"/>
      <c r="G170" s="36">
        <f>G171+G175</f>
        <v>207285.19999999998</v>
      </c>
    </row>
    <row r="171" spans="1:7" ht="63">
      <c r="A171" s="131" t="s">
        <v>371</v>
      </c>
      <c r="B171" s="50" t="s">
        <v>113</v>
      </c>
      <c r="C171" s="49" t="s">
        <v>30</v>
      </c>
      <c r="D171" s="49" t="s">
        <v>31</v>
      </c>
      <c r="E171" s="154" t="s">
        <v>332</v>
      </c>
      <c r="F171" s="49"/>
      <c r="G171" s="36">
        <f>G172+G173+G174</f>
        <v>207258.9</v>
      </c>
    </row>
    <row r="172" spans="1:7" s="214" customFormat="1" ht="47.25">
      <c r="A172" s="92" t="s">
        <v>382</v>
      </c>
      <c r="B172" s="52" t="s">
        <v>113</v>
      </c>
      <c r="C172" s="48" t="s">
        <v>30</v>
      </c>
      <c r="D172" s="48" t="s">
        <v>31</v>
      </c>
      <c r="E172" s="155" t="s">
        <v>332</v>
      </c>
      <c r="F172" s="48" t="s">
        <v>183</v>
      </c>
      <c r="G172" s="40">
        <v>95951</v>
      </c>
    </row>
    <row r="173" spans="1:7" s="214" customFormat="1" ht="15.75">
      <c r="A173" s="47" t="s">
        <v>184</v>
      </c>
      <c r="B173" s="52" t="s">
        <v>113</v>
      </c>
      <c r="C173" s="48" t="s">
        <v>30</v>
      </c>
      <c r="D173" s="48" t="s">
        <v>31</v>
      </c>
      <c r="E173" s="155" t="s">
        <v>332</v>
      </c>
      <c r="F173" s="48" t="s">
        <v>185</v>
      </c>
      <c r="G173" s="40">
        <v>693.4</v>
      </c>
    </row>
    <row r="174" spans="1:7" s="214" customFormat="1" ht="17.25" customHeight="1">
      <c r="A174" s="47" t="s">
        <v>287</v>
      </c>
      <c r="B174" s="52" t="s">
        <v>113</v>
      </c>
      <c r="C174" s="48" t="s">
        <v>30</v>
      </c>
      <c r="D174" s="48" t="s">
        <v>31</v>
      </c>
      <c r="E174" s="155" t="s">
        <v>332</v>
      </c>
      <c r="F174" s="48" t="s">
        <v>164</v>
      </c>
      <c r="G174" s="40">
        <v>110614.5</v>
      </c>
    </row>
    <row r="175" spans="1:7" s="211" customFormat="1" ht="47.25">
      <c r="A175" s="220" t="s">
        <v>431</v>
      </c>
      <c r="B175" s="124" t="s">
        <v>113</v>
      </c>
      <c r="C175" s="3" t="s">
        <v>30</v>
      </c>
      <c r="D175" s="3" t="s">
        <v>31</v>
      </c>
      <c r="E175" s="179" t="s">
        <v>430</v>
      </c>
      <c r="F175" s="116"/>
      <c r="G175" s="117">
        <f>G176</f>
        <v>26.3</v>
      </c>
    </row>
    <row r="176" spans="1:7" s="211" customFormat="1" ht="15.75">
      <c r="A176" s="118" t="s">
        <v>184</v>
      </c>
      <c r="B176" s="32" t="s">
        <v>113</v>
      </c>
      <c r="C176" s="116" t="s">
        <v>30</v>
      </c>
      <c r="D176" s="116" t="s">
        <v>31</v>
      </c>
      <c r="E176" s="181" t="s">
        <v>430</v>
      </c>
      <c r="F176" s="116" t="s">
        <v>185</v>
      </c>
      <c r="G176" s="27">
        <v>26.3</v>
      </c>
    </row>
    <row r="177" spans="1:7" s="211" customFormat="1" ht="31.5">
      <c r="A177" s="253" t="s">
        <v>261</v>
      </c>
      <c r="B177" s="124" t="s">
        <v>113</v>
      </c>
      <c r="C177" s="3" t="s">
        <v>30</v>
      </c>
      <c r="D177" s="3" t="s">
        <v>31</v>
      </c>
      <c r="E177" s="179" t="s">
        <v>333</v>
      </c>
      <c r="F177" s="116"/>
      <c r="G177" s="117">
        <f>G178</f>
        <v>2500</v>
      </c>
    </row>
    <row r="178" spans="1:7" s="211" customFormat="1" ht="31.5">
      <c r="A178" s="253" t="s">
        <v>434</v>
      </c>
      <c r="B178" s="124" t="s">
        <v>113</v>
      </c>
      <c r="C178" s="3" t="s">
        <v>30</v>
      </c>
      <c r="D178" s="3" t="s">
        <v>31</v>
      </c>
      <c r="E178" s="179" t="s">
        <v>433</v>
      </c>
      <c r="F178" s="116"/>
      <c r="G178" s="117">
        <f>G179</f>
        <v>2500</v>
      </c>
    </row>
    <row r="179" spans="1:7" s="211" customFormat="1" ht="30" customHeight="1">
      <c r="A179" s="253" t="s">
        <v>435</v>
      </c>
      <c r="B179" s="124" t="s">
        <v>113</v>
      </c>
      <c r="C179" s="3" t="s">
        <v>30</v>
      </c>
      <c r="D179" s="3" t="s">
        <v>31</v>
      </c>
      <c r="E179" s="179" t="s">
        <v>432</v>
      </c>
      <c r="F179" s="116"/>
      <c r="G179" s="117">
        <f>G180</f>
        <v>2500</v>
      </c>
    </row>
    <row r="180" spans="1:7" s="211" customFormat="1" ht="37.5" customHeight="1">
      <c r="A180" s="118" t="s">
        <v>287</v>
      </c>
      <c r="B180" s="32" t="s">
        <v>113</v>
      </c>
      <c r="C180" s="116" t="s">
        <v>30</v>
      </c>
      <c r="D180" s="116" t="s">
        <v>31</v>
      </c>
      <c r="E180" s="181" t="s">
        <v>432</v>
      </c>
      <c r="F180" s="116" t="s">
        <v>164</v>
      </c>
      <c r="G180" s="27">
        <v>2500</v>
      </c>
    </row>
    <row r="181" spans="1:7" ht="31.5">
      <c r="A181" s="168" t="s">
        <v>243</v>
      </c>
      <c r="B181" s="50" t="s">
        <v>113</v>
      </c>
      <c r="C181" s="49" t="s">
        <v>30</v>
      </c>
      <c r="D181" s="49" t="s">
        <v>31</v>
      </c>
      <c r="E181" s="154" t="s">
        <v>321</v>
      </c>
      <c r="F181" s="49"/>
      <c r="G181" s="36">
        <f>G182+G187</f>
        <v>18261.4</v>
      </c>
    </row>
    <row r="182" spans="1:7" ht="31.5">
      <c r="A182" s="131" t="s">
        <v>244</v>
      </c>
      <c r="B182" s="50" t="s">
        <v>113</v>
      </c>
      <c r="C182" s="49" t="s">
        <v>30</v>
      </c>
      <c r="D182" s="49" t="s">
        <v>31</v>
      </c>
      <c r="E182" s="154" t="s">
        <v>322</v>
      </c>
      <c r="F182" s="49"/>
      <c r="G182" s="36">
        <f>G183</f>
        <v>18071.4</v>
      </c>
    </row>
    <row r="183" spans="1:7" ht="31.5">
      <c r="A183" s="131" t="s">
        <v>245</v>
      </c>
      <c r="B183" s="50" t="s">
        <v>113</v>
      </c>
      <c r="C183" s="49" t="s">
        <v>30</v>
      </c>
      <c r="D183" s="49" t="s">
        <v>31</v>
      </c>
      <c r="E183" s="154" t="s">
        <v>323</v>
      </c>
      <c r="F183" s="49"/>
      <c r="G183" s="36">
        <f>G184</f>
        <v>18071.4</v>
      </c>
    </row>
    <row r="184" spans="1:7" ht="47.25">
      <c r="A184" s="131" t="s">
        <v>379</v>
      </c>
      <c r="B184" s="50" t="s">
        <v>113</v>
      </c>
      <c r="C184" s="49" t="s">
        <v>30</v>
      </c>
      <c r="D184" s="49" t="s">
        <v>31</v>
      </c>
      <c r="E184" s="154" t="s">
        <v>324</v>
      </c>
      <c r="F184" s="49"/>
      <c r="G184" s="36">
        <f>G185+G186</f>
        <v>18071.4</v>
      </c>
    </row>
    <row r="185" spans="1:7" s="214" customFormat="1" ht="15.75">
      <c r="A185" s="47" t="s">
        <v>184</v>
      </c>
      <c r="B185" s="52" t="s">
        <v>113</v>
      </c>
      <c r="C185" s="48" t="s">
        <v>30</v>
      </c>
      <c r="D185" s="48" t="s">
        <v>31</v>
      </c>
      <c r="E185" s="155" t="s">
        <v>324</v>
      </c>
      <c r="F185" s="48" t="s">
        <v>185</v>
      </c>
      <c r="G185" s="40">
        <v>12179.1</v>
      </c>
    </row>
    <row r="186" spans="1:7" s="214" customFormat="1" ht="32.25" customHeight="1">
      <c r="A186" s="47" t="s">
        <v>287</v>
      </c>
      <c r="B186" s="52" t="s">
        <v>113</v>
      </c>
      <c r="C186" s="48" t="s">
        <v>30</v>
      </c>
      <c r="D186" s="48" t="s">
        <v>31</v>
      </c>
      <c r="E186" s="217" t="s">
        <v>324</v>
      </c>
      <c r="F186" s="48" t="s">
        <v>164</v>
      </c>
      <c r="G186" s="40">
        <v>5892.3</v>
      </c>
    </row>
    <row r="187" spans="1:7" s="211" customFormat="1" ht="31.5">
      <c r="A187" s="222" t="s">
        <v>410</v>
      </c>
      <c r="B187" s="124" t="s">
        <v>113</v>
      </c>
      <c r="C187" s="3" t="s">
        <v>30</v>
      </c>
      <c r="D187" s="3" t="s">
        <v>31</v>
      </c>
      <c r="E187" s="184" t="s">
        <v>408</v>
      </c>
      <c r="F187" s="116"/>
      <c r="G187" s="117">
        <f>G188</f>
        <v>190</v>
      </c>
    </row>
    <row r="188" spans="1:7" s="211" customFormat="1" ht="31.5">
      <c r="A188" s="222" t="s">
        <v>409</v>
      </c>
      <c r="B188" s="124" t="s">
        <v>113</v>
      </c>
      <c r="C188" s="3" t="s">
        <v>30</v>
      </c>
      <c r="D188" s="3" t="s">
        <v>31</v>
      </c>
      <c r="E188" s="184" t="s">
        <v>407</v>
      </c>
      <c r="F188" s="116"/>
      <c r="G188" s="117">
        <f>G189</f>
        <v>190</v>
      </c>
    </row>
    <row r="189" spans="1:7" s="211" customFormat="1" ht="31.5">
      <c r="A189" s="222" t="s">
        <v>411</v>
      </c>
      <c r="B189" s="124" t="s">
        <v>113</v>
      </c>
      <c r="C189" s="3" t="s">
        <v>30</v>
      </c>
      <c r="D189" s="3" t="s">
        <v>31</v>
      </c>
      <c r="E189" s="184" t="s">
        <v>406</v>
      </c>
      <c r="F189" s="116"/>
      <c r="G189" s="117">
        <f>G190</f>
        <v>190</v>
      </c>
    </row>
    <row r="190" spans="1:7" s="211" customFormat="1" ht="15.75">
      <c r="A190" s="118" t="s">
        <v>184</v>
      </c>
      <c r="B190" s="32" t="s">
        <v>113</v>
      </c>
      <c r="C190" s="116" t="s">
        <v>30</v>
      </c>
      <c r="D190" s="116" t="s">
        <v>31</v>
      </c>
      <c r="E190" s="185" t="s">
        <v>406</v>
      </c>
      <c r="F190" s="116" t="s">
        <v>185</v>
      </c>
      <c r="G190" s="27">
        <v>190</v>
      </c>
    </row>
    <row r="191" spans="1:7" ht="15.75">
      <c r="A191" s="9" t="s">
        <v>246</v>
      </c>
      <c r="B191" s="50" t="s">
        <v>113</v>
      </c>
      <c r="C191" s="49" t="s">
        <v>30</v>
      </c>
      <c r="D191" s="49" t="s">
        <v>31</v>
      </c>
      <c r="E191" s="49" t="s">
        <v>47</v>
      </c>
      <c r="F191" s="49"/>
      <c r="G191" s="36">
        <f>G192+G201+G203</f>
        <v>3216</v>
      </c>
    </row>
    <row r="192" spans="1:7" ht="31.5">
      <c r="A192" s="9" t="s">
        <v>255</v>
      </c>
      <c r="B192" s="49" t="s">
        <v>113</v>
      </c>
      <c r="C192" s="49" t="s">
        <v>30</v>
      </c>
      <c r="D192" s="49" t="s">
        <v>31</v>
      </c>
      <c r="E192" s="49" t="s">
        <v>98</v>
      </c>
      <c r="F192" s="49"/>
      <c r="G192" s="117">
        <f>G193+G195+G198</f>
        <v>1256</v>
      </c>
    </row>
    <row r="193" spans="1:7" ht="15.75">
      <c r="A193" s="9" t="s">
        <v>188</v>
      </c>
      <c r="B193" s="50" t="s">
        <v>113</v>
      </c>
      <c r="C193" s="49" t="s">
        <v>30</v>
      </c>
      <c r="D193" s="49" t="s">
        <v>31</v>
      </c>
      <c r="E193" s="49" t="s">
        <v>99</v>
      </c>
      <c r="F193" s="49"/>
      <c r="G193" s="117">
        <f>G194</f>
        <v>300</v>
      </c>
    </row>
    <row r="194" spans="1:7" s="214" customFormat="1" ht="15.75">
      <c r="A194" s="47" t="s">
        <v>184</v>
      </c>
      <c r="B194" s="48" t="s">
        <v>113</v>
      </c>
      <c r="C194" s="48" t="s">
        <v>30</v>
      </c>
      <c r="D194" s="48" t="s">
        <v>31</v>
      </c>
      <c r="E194" s="48" t="s">
        <v>99</v>
      </c>
      <c r="F194" s="48" t="s">
        <v>185</v>
      </c>
      <c r="G194" s="27">
        <v>300</v>
      </c>
    </row>
    <row r="195" spans="1:7" ht="15.75">
      <c r="A195" s="9" t="s">
        <v>189</v>
      </c>
      <c r="B195" s="50" t="s">
        <v>113</v>
      </c>
      <c r="C195" s="49" t="s">
        <v>30</v>
      </c>
      <c r="D195" s="49" t="s">
        <v>31</v>
      </c>
      <c r="E195" s="49" t="s">
        <v>100</v>
      </c>
      <c r="F195" s="49"/>
      <c r="G195" s="117">
        <f>G196+G197</f>
        <v>620</v>
      </c>
    </row>
    <row r="196" spans="1:7" s="214" customFormat="1" ht="15.75">
      <c r="A196" s="47" t="s">
        <v>184</v>
      </c>
      <c r="B196" s="52" t="s">
        <v>113</v>
      </c>
      <c r="C196" s="48" t="s">
        <v>30</v>
      </c>
      <c r="D196" s="48" t="s">
        <v>31</v>
      </c>
      <c r="E196" s="48" t="s">
        <v>100</v>
      </c>
      <c r="F196" s="48" t="s">
        <v>185</v>
      </c>
      <c r="G196" s="27">
        <v>420</v>
      </c>
    </row>
    <row r="197" spans="1:7" s="214" customFormat="1" ht="31.5">
      <c r="A197" s="47" t="s">
        <v>287</v>
      </c>
      <c r="B197" s="52" t="s">
        <v>113</v>
      </c>
      <c r="C197" s="48" t="s">
        <v>30</v>
      </c>
      <c r="D197" s="48" t="s">
        <v>31</v>
      </c>
      <c r="E197" s="48" t="s">
        <v>100</v>
      </c>
      <c r="F197" s="48" t="s">
        <v>164</v>
      </c>
      <c r="G197" s="27">
        <v>200</v>
      </c>
    </row>
    <row r="198" spans="1:7" ht="15.75">
      <c r="A198" s="69" t="s">
        <v>192</v>
      </c>
      <c r="B198" s="50" t="s">
        <v>113</v>
      </c>
      <c r="C198" s="49" t="s">
        <v>30</v>
      </c>
      <c r="D198" s="49" t="s">
        <v>31</v>
      </c>
      <c r="E198" s="49" t="s">
        <v>104</v>
      </c>
      <c r="F198" s="49"/>
      <c r="G198" s="117">
        <f>G199+G200</f>
        <v>336</v>
      </c>
    </row>
    <row r="199" spans="1:7" s="214" customFormat="1" ht="47.25">
      <c r="A199" s="92" t="s">
        <v>382</v>
      </c>
      <c r="B199" s="52" t="s">
        <v>113</v>
      </c>
      <c r="C199" s="48" t="s">
        <v>30</v>
      </c>
      <c r="D199" s="48" t="s">
        <v>31</v>
      </c>
      <c r="E199" s="48" t="s">
        <v>104</v>
      </c>
      <c r="F199" s="48" t="s">
        <v>183</v>
      </c>
      <c r="G199" s="27">
        <v>273</v>
      </c>
    </row>
    <row r="200" spans="1:7" s="214" customFormat="1" ht="31.5">
      <c r="A200" s="47" t="s">
        <v>287</v>
      </c>
      <c r="B200" s="52" t="s">
        <v>113</v>
      </c>
      <c r="C200" s="48" t="s">
        <v>30</v>
      </c>
      <c r="D200" s="48" t="s">
        <v>31</v>
      </c>
      <c r="E200" s="48" t="s">
        <v>104</v>
      </c>
      <c r="F200" s="48" t="s">
        <v>164</v>
      </c>
      <c r="G200" s="27">
        <v>63</v>
      </c>
    </row>
    <row r="201" spans="1:7" ht="31.5">
      <c r="A201" s="9" t="s">
        <v>384</v>
      </c>
      <c r="B201" s="50" t="s">
        <v>113</v>
      </c>
      <c r="C201" s="49" t="s">
        <v>30</v>
      </c>
      <c r="D201" s="49" t="s">
        <v>31</v>
      </c>
      <c r="E201" s="49" t="s">
        <v>179</v>
      </c>
      <c r="F201" s="49"/>
      <c r="G201" s="117">
        <f>G202</f>
        <v>40</v>
      </c>
    </row>
    <row r="202" spans="1:7" s="214" customFormat="1" ht="47.25">
      <c r="A202" s="92" t="s">
        <v>382</v>
      </c>
      <c r="B202" s="52" t="s">
        <v>113</v>
      </c>
      <c r="C202" s="48" t="s">
        <v>30</v>
      </c>
      <c r="D202" s="48" t="s">
        <v>31</v>
      </c>
      <c r="E202" s="48" t="s">
        <v>179</v>
      </c>
      <c r="F202" s="48" t="s">
        <v>183</v>
      </c>
      <c r="G202" s="27">
        <v>40</v>
      </c>
    </row>
    <row r="203" spans="1:7" ht="31.5">
      <c r="A203" s="9" t="s">
        <v>256</v>
      </c>
      <c r="B203" s="50" t="s">
        <v>113</v>
      </c>
      <c r="C203" s="49" t="s">
        <v>30</v>
      </c>
      <c r="D203" s="49" t="s">
        <v>31</v>
      </c>
      <c r="E203" s="49" t="s">
        <v>175</v>
      </c>
      <c r="F203" s="48"/>
      <c r="G203" s="117">
        <f>G204+G205</f>
        <v>1920</v>
      </c>
    </row>
    <row r="204" spans="1:7" s="214" customFormat="1" ht="15.75">
      <c r="A204" s="47" t="s">
        <v>184</v>
      </c>
      <c r="B204" s="52" t="s">
        <v>113</v>
      </c>
      <c r="C204" s="48" t="s">
        <v>30</v>
      </c>
      <c r="D204" s="48" t="s">
        <v>31</v>
      </c>
      <c r="E204" s="48" t="s">
        <v>175</v>
      </c>
      <c r="F204" s="48" t="s">
        <v>185</v>
      </c>
      <c r="G204" s="27">
        <v>1220</v>
      </c>
    </row>
    <row r="205" spans="1:7" s="214" customFormat="1" ht="31.5">
      <c r="A205" s="47" t="s">
        <v>287</v>
      </c>
      <c r="B205" s="52" t="s">
        <v>113</v>
      </c>
      <c r="C205" s="48" t="s">
        <v>30</v>
      </c>
      <c r="D205" s="48" t="s">
        <v>31</v>
      </c>
      <c r="E205" s="48" t="s">
        <v>175</v>
      </c>
      <c r="F205" s="48" t="s">
        <v>164</v>
      </c>
      <c r="G205" s="27">
        <v>700</v>
      </c>
    </row>
    <row r="206" spans="1:7" ht="47.25">
      <c r="A206" s="91" t="s">
        <v>178</v>
      </c>
      <c r="B206" s="50" t="s">
        <v>113</v>
      </c>
      <c r="C206" s="49" t="s">
        <v>30</v>
      </c>
      <c r="D206" s="49" t="s">
        <v>31</v>
      </c>
      <c r="E206" s="49" t="s">
        <v>163</v>
      </c>
      <c r="F206" s="49"/>
      <c r="G206" s="36">
        <f>G207+G209</f>
        <v>4640.6</v>
      </c>
    </row>
    <row r="207" spans="1:7" ht="47.25">
      <c r="A207" s="91" t="s">
        <v>202</v>
      </c>
      <c r="B207" s="50" t="s">
        <v>113</v>
      </c>
      <c r="C207" s="49" t="s">
        <v>30</v>
      </c>
      <c r="D207" s="49" t="s">
        <v>31</v>
      </c>
      <c r="E207" s="49" t="s">
        <v>203</v>
      </c>
      <c r="F207" s="49"/>
      <c r="G207" s="36">
        <f>G208</f>
        <v>4447</v>
      </c>
    </row>
    <row r="208" spans="1:7" s="211" customFormat="1" ht="47.25">
      <c r="A208" s="188" t="s">
        <v>382</v>
      </c>
      <c r="B208" s="32" t="s">
        <v>113</v>
      </c>
      <c r="C208" s="116" t="s">
        <v>30</v>
      </c>
      <c r="D208" s="116" t="s">
        <v>31</v>
      </c>
      <c r="E208" s="116" t="s">
        <v>203</v>
      </c>
      <c r="F208" s="116" t="s">
        <v>183</v>
      </c>
      <c r="G208" s="27">
        <v>4447</v>
      </c>
    </row>
    <row r="209" spans="1:7" s="211" customFormat="1" ht="63">
      <c r="A209" s="136" t="s">
        <v>421</v>
      </c>
      <c r="B209" s="124" t="s">
        <v>113</v>
      </c>
      <c r="C209" s="3" t="s">
        <v>30</v>
      </c>
      <c r="D209" s="3" t="s">
        <v>31</v>
      </c>
      <c r="E209" s="3" t="s">
        <v>420</v>
      </c>
      <c r="F209" s="116"/>
      <c r="G209" s="117">
        <f>G210</f>
        <v>193.6</v>
      </c>
    </row>
    <row r="210" spans="1:7" s="211" customFormat="1" ht="47.25">
      <c r="A210" s="188" t="s">
        <v>382</v>
      </c>
      <c r="B210" s="32" t="s">
        <v>113</v>
      </c>
      <c r="C210" s="116" t="s">
        <v>30</v>
      </c>
      <c r="D210" s="116" t="s">
        <v>31</v>
      </c>
      <c r="E210" s="116" t="s">
        <v>420</v>
      </c>
      <c r="F210" s="116" t="s">
        <v>183</v>
      </c>
      <c r="G210" s="27">
        <v>193.6</v>
      </c>
    </row>
    <row r="211" spans="1:7" ht="18.75">
      <c r="A211" s="99" t="s">
        <v>156</v>
      </c>
      <c r="B211" s="62" t="s">
        <v>113</v>
      </c>
      <c r="C211" s="62" t="s">
        <v>30</v>
      </c>
      <c r="D211" s="62" t="s">
        <v>74</v>
      </c>
      <c r="E211" s="62"/>
      <c r="F211" s="62"/>
      <c r="G211" s="125">
        <f>G212</f>
        <v>62</v>
      </c>
    </row>
    <row r="212" spans="1:7" ht="15.75">
      <c r="A212" s="91" t="s">
        <v>157</v>
      </c>
      <c r="B212" s="49" t="s">
        <v>113</v>
      </c>
      <c r="C212" s="49" t="s">
        <v>30</v>
      </c>
      <c r="D212" s="49" t="s">
        <v>74</v>
      </c>
      <c r="E212" s="49" t="s">
        <v>158</v>
      </c>
      <c r="F212" s="49"/>
      <c r="G212" s="36">
        <f>G213</f>
        <v>62</v>
      </c>
    </row>
    <row r="213" spans="1:7" ht="19.5" customHeight="1">
      <c r="A213" s="91" t="s">
        <v>159</v>
      </c>
      <c r="B213" s="49" t="s">
        <v>113</v>
      </c>
      <c r="C213" s="49" t="s">
        <v>30</v>
      </c>
      <c r="D213" s="49" t="s">
        <v>74</v>
      </c>
      <c r="E213" s="49" t="s">
        <v>160</v>
      </c>
      <c r="F213" s="49"/>
      <c r="G213" s="36">
        <f>G214</f>
        <v>62</v>
      </c>
    </row>
    <row r="214" spans="1:7" s="214" customFormat="1" ht="15.75">
      <c r="A214" s="47" t="s">
        <v>184</v>
      </c>
      <c r="B214" s="48" t="s">
        <v>113</v>
      </c>
      <c r="C214" s="48" t="s">
        <v>30</v>
      </c>
      <c r="D214" s="48" t="s">
        <v>74</v>
      </c>
      <c r="E214" s="48" t="s">
        <v>160</v>
      </c>
      <c r="F214" s="48" t="s">
        <v>185</v>
      </c>
      <c r="G214" s="40">
        <v>62</v>
      </c>
    </row>
    <row r="215" spans="1:7" ht="18.75">
      <c r="A215" s="99" t="s">
        <v>46</v>
      </c>
      <c r="B215" s="50" t="s">
        <v>113</v>
      </c>
      <c r="C215" s="62" t="s">
        <v>30</v>
      </c>
      <c r="D215" s="62" t="s">
        <v>30</v>
      </c>
      <c r="E215" s="49"/>
      <c r="F215" s="49"/>
      <c r="G215" s="125">
        <f>G216+G226+G235+G221</f>
        <v>28221.199999999997</v>
      </c>
    </row>
    <row r="216" spans="1:7" ht="15.75">
      <c r="A216" s="9" t="s">
        <v>89</v>
      </c>
      <c r="B216" s="49" t="s">
        <v>113</v>
      </c>
      <c r="C216" s="49" t="s">
        <v>30</v>
      </c>
      <c r="D216" s="49" t="s">
        <v>30</v>
      </c>
      <c r="E216" s="49" t="s">
        <v>90</v>
      </c>
      <c r="F216" s="48"/>
      <c r="G216" s="36">
        <f>G217</f>
        <v>18004.6</v>
      </c>
    </row>
    <row r="217" spans="1:7" ht="15.75">
      <c r="A217" s="9" t="s">
        <v>11</v>
      </c>
      <c r="B217" s="50" t="s">
        <v>113</v>
      </c>
      <c r="C217" s="49" t="s">
        <v>30</v>
      </c>
      <c r="D217" s="49" t="s">
        <v>30</v>
      </c>
      <c r="E217" s="49" t="s">
        <v>91</v>
      </c>
      <c r="F217" s="49"/>
      <c r="G217" s="36">
        <f>G218+G219+G220</f>
        <v>18004.6</v>
      </c>
    </row>
    <row r="218" spans="1:7" s="214" customFormat="1" ht="47.25">
      <c r="A218" s="92" t="s">
        <v>382</v>
      </c>
      <c r="B218" s="52" t="s">
        <v>113</v>
      </c>
      <c r="C218" s="48" t="s">
        <v>30</v>
      </c>
      <c r="D218" s="48" t="s">
        <v>30</v>
      </c>
      <c r="E218" s="48" t="s">
        <v>91</v>
      </c>
      <c r="F218" s="48" t="s">
        <v>183</v>
      </c>
      <c r="G218" s="40">
        <v>12187.1</v>
      </c>
    </row>
    <row r="219" spans="1:7" s="214" customFormat="1" ht="15.75">
      <c r="A219" s="47" t="s">
        <v>184</v>
      </c>
      <c r="B219" s="52" t="s">
        <v>113</v>
      </c>
      <c r="C219" s="48" t="s">
        <v>30</v>
      </c>
      <c r="D219" s="48" t="s">
        <v>30</v>
      </c>
      <c r="E219" s="48" t="s">
        <v>91</v>
      </c>
      <c r="F219" s="48" t="s">
        <v>185</v>
      </c>
      <c r="G219" s="40">
        <v>5311.9</v>
      </c>
    </row>
    <row r="220" spans="1:7" s="214" customFormat="1" ht="15.75">
      <c r="A220" s="212" t="s">
        <v>186</v>
      </c>
      <c r="B220" s="52" t="s">
        <v>113</v>
      </c>
      <c r="C220" s="48" t="s">
        <v>30</v>
      </c>
      <c r="D220" s="48" t="s">
        <v>30</v>
      </c>
      <c r="E220" s="48" t="s">
        <v>91</v>
      </c>
      <c r="F220" s="48" t="s">
        <v>187</v>
      </c>
      <c r="G220" s="40">
        <v>505.6</v>
      </c>
    </row>
    <row r="221" spans="1:7" s="211" customFormat="1" ht="32.25" customHeight="1">
      <c r="A221" s="219" t="s">
        <v>404</v>
      </c>
      <c r="B221" s="124" t="s">
        <v>113</v>
      </c>
      <c r="C221" s="3" t="s">
        <v>30</v>
      </c>
      <c r="D221" s="3" t="s">
        <v>30</v>
      </c>
      <c r="E221" s="3" t="s">
        <v>333</v>
      </c>
      <c r="F221" s="116"/>
      <c r="G221" s="117">
        <f>G222</f>
        <v>1294.3</v>
      </c>
    </row>
    <row r="222" spans="1:7" s="211" customFormat="1" ht="30.75" customHeight="1">
      <c r="A222" s="219" t="s">
        <v>405</v>
      </c>
      <c r="B222" s="124" t="s">
        <v>113</v>
      </c>
      <c r="C222" s="3" t="s">
        <v>30</v>
      </c>
      <c r="D222" s="3" t="s">
        <v>30</v>
      </c>
      <c r="E222" s="3" t="s">
        <v>403</v>
      </c>
      <c r="F222" s="116"/>
      <c r="G222" s="117">
        <f>G223</f>
        <v>1294.3</v>
      </c>
    </row>
    <row r="223" spans="1:7" s="211" customFormat="1" ht="15.75">
      <c r="A223" s="220" t="s">
        <v>414</v>
      </c>
      <c r="B223" s="124" t="s">
        <v>113</v>
      </c>
      <c r="C223" s="3" t="s">
        <v>30</v>
      </c>
      <c r="D223" s="3" t="s">
        <v>30</v>
      </c>
      <c r="E223" s="3" t="s">
        <v>402</v>
      </c>
      <c r="F223" s="116"/>
      <c r="G223" s="117">
        <f>G224+G225</f>
        <v>1294.3</v>
      </c>
    </row>
    <row r="224" spans="1:7" s="211" customFormat="1" ht="16.5" customHeight="1">
      <c r="A224" s="118" t="s">
        <v>184</v>
      </c>
      <c r="B224" s="32" t="s">
        <v>113</v>
      </c>
      <c r="C224" s="116" t="s">
        <v>30</v>
      </c>
      <c r="D224" s="116" t="s">
        <v>30</v>
      </c>
      <c r="E224" s="116" t="s">
        <v>402</v>
      </c>
      <c r="F224" s="116" t="s">
        <v>185</v>
      </c>
      <c r="G224" s="27">
        <v>324.9</v>
      </c>
    </row>
    <row r="225" spans="1:7" s="211" customFormat="1" ht="21" customHeight="1">
      <c r="A225" s="118" t="s">
        <v>287</v>
      </c>
      <c r="B225" s="176" t="s">
        <v>113</v>
      </c>
      <c r="C225" s="170" t="s">
        <v>30</v>
      </c>
      <c r="D225" s="170" t="s">
        <v>30</v>
      </c>
      <c r="E225" s="221" t="s">
        <v>402</v>
      </c>
      <c r="F225" s="170" t="s">
        <v>164</v>
      </c>
      <c r="G225" s="164">
        <v>969.4</v>
      </c>
    </row>
    <row r="226" spans="1:7" ht="31.5">
      <c r="A226" s="130" t="s">
        <v>243</v>
      </c>
      <c r="B226" s="50" t="s">
        <v>113</v>
      </c>
      <c r="C226" s="49" t="s">
        <v>30</v>
      </c>
      <c r="D226" s="49" t="s">
        <v>30</v>
      </c>
      <c r="E226" s="154" t="s">
        <v>321</v>
      </c>
      <c r="F226" s="49"/>
      <c r="G226" s="36">
        <f>G227+G231</f>
        <v>3035.8</v>
      </c>
    </row>
    <row r="227" spans="1:7" ht="31.5">
      <c r="A227" s="131" t="s">
        <v>244</v>
      </c>
      <c r="B227" s="50" t="s">
        <v>113</v>
      </c>
      <c r="C227" s="49" t="s">
        <v>30</v>
      </c>
      <c r="D227" s="49" t="s">
        <v>30</v>
      </c>
      <c r="E227" s="154" t="s">
        <v>322</v>
      </c>
      <c r="F227" s="49"/>
      <c r="G227" s="36">
        <f>G228</f>
        <v>2745.5</v>
      </c>
    </row>
    <row r="228" spans="1:7" ht="31.5">
      <c r="A228" s="131" t="s">
        <v>245</v>
      </c>
      <c r="B228" s="50" t="s">
        <v>113</v>
      </c>
      <c r="C228" s="49" t="s">
        <v>30</v>
      </c>
      <c r="D228" s="49" t="s">
        <v>30</v>
      </c>
      <c r="E228" s="154" t="s">
        <v>323</v>
      </c>
      <c r="F228" s="49"/>
      <c r="G228" s="36">
        <f>G229</f>
        <v>2745.5</v>
      </c>
    </row>
    <row r="229" spans="1:7" ht="47.25">
      <c r="A229" s="131" t="s">
        <v>379</v>
      </c>
      <c r="B229" s="50" t="s">
        <v>113</v>
      </c>
      <c r="C229" s="49" t="s">
        <v>30</v>
      </c>
      <c r="D229" s="49" t="s">
        <v>30</v>
      </c>
      <c r="E229" s="154" t="s">
        <v>324</v>
      </c>
      <c r="F229" s="49"/>
      <c r="G229" s="36">
        <f>G230</f>
        <v>2745.5</v>
      </c>
    </row>
    <row r="230" spans="1:7" s="214" customFormat="1" ht="15.75">
      <c r="A230" s="47" t="s">
        <v>184</v>
      </c>
      <c r="B230" s="52" t="s">
        <v>113</v>
      </c>
      <c r="C230" s="48" t="s">
        <v>30</v>
      </c>
      <c r="D230" s="48" t="s">
        <v>30</v>
      </c>
      <c r="E230" s="217" t="s">
        <v>324</v>
      </c>
      <c r="F230" s="48" t="s">
        <v>185</v>
      </c>
      <c r="G230" s="40">
        <v>2745.5</v>
      </c>
    </row>
    <row r="231" spans="1:7" s="211" customFormat="1" ht="31.5">
      <c r="A231" s="222" t="s">
        <v>410</v>
      </c>
      <c r="B231" s="124" t="s">
        <v>113</v>
      </c>
      <c r="C231" s="3" t="s">
        <v>30</v>
      </c>
      <c r="D231" s="3" t="s">
        <v>30</v>
      </c>
      <c r="E231" s="184" t="s">
        <v>408</v>
      </c>
      <c r="F231" s="116"/>
      <c r="G231" s="117">
        <f>G232</f>
        <v>290.3</v>
      </c>
    </row>
    <row r="232" spans="1:7" s="211" customFormat="1" ht="31.5">
      <c r="A232" s="222" t="s">
        <v>409</v>
      </c>
      <c r="B232" s="124" t="s">
        <v>113</v>
      </c>
      <c r="C232" s="3" t="s">
        <v>30</v>
      </c>
      <c r="D232" s="3" t="s">
        <v>30</v>
      </c>
      <c r="E232" s="184" t="s">
        <v>407</v>
      </c>
      <c r="F232" s="116"/>
      <c r="G232" s="117">
        <f>G233</f>
        <v>290.3</v>
      </c>
    </row>
    <row r="233" spans="1:7" s="211" customFormat="1" ht="31.5">
      <c r="A233" s="222" t="s">
        <v>411</v>
      </c>
      <c r="B233" s="124" t="s">
        <v>113</v>
      </c>
      <c r="C233" s="3" t="s">
        <v>30</v>
      </c>
      <c r="D233" s="3" t="s">
        <v>30</v>
      </c>
      <c r="E233" s="184" t="s">
        <v>406</v>
      </c>
      <c r="F233" s="116"/>
      <c r="G233" s="117">
        <f>G234</f>
        <v>290.3</v>
      </c>
    </row>
    <row r="234" spans="1:7" s="211" customFormat="1" ht="15.75">
      <c r="A234" s="118" t="s">
        <v>184</v>
      </c>
      <c r="B234" s="32" t="s">
        <v>113</v>
      </c>
      <c r="C234" s="116" t="s">
        <v>30</v>
      </c>
      <c r="D234" s="116" t="s">
        <v>30</v>
      </c>
      <c r="E234" s="185" t="s">
        <v>406</v>
      </c>
      <c r="F234" s="116" t="s">
        <v>185</v>
      </c>
      <c r="G234" s="27">
        <v>290.3</v>
      </c>
    </row>
    <row r="235" spans="1:7" ht="15.75">
      <c r="A235" s="9" t="s">
        <v>246</v>
      </c>
      <c r="B235" s="50" t="s">
        <v>113</v>
      </c>
      <c r="C235" s="49" t="s">
        <v>30</v>
      </c>
      <c r="D235" s="49" t="s">
        <v>30</v>
      </c>
      <c r="E235" s="49" t="s">
        <v>47</v>
      </c>
      <c r="F235" s="48"/>
      <c r="G235" s="36">
        <f>G236+G245+G247</f>
        <v>5886.5</v>
      </c>
    </row>
    <row r="236" spans="1:7" ht="31.5">
      <c r="A236" s="9" t="s">
        <v>255</v>
      </c>
      <c r="B236" s="50" t="s">
        <v>113</v>
      </c>
      <c r="C236" s="49" t="s">
        <v>30</v>
      </c>
      <c r="D236" s="49" t="s">
        <v>30</v>
      </c>
      <c r="E236" s="49" t="s">
        <v>98</v>
      </c>
      <c r="F236" s="48"/>
      <c r="G236" s="117">
        <f>G237+G239+G243</f>
        <v>3561</v>
      </c>
    </row>
    <row r="237" spans="1:7" ht="15.75">
      <c r="A237" s="9" t="s">
        <v>189</v>
      </c>
      <c r="B237" s="50" t="s">
        <v>113</v>
      </c>
      <c r="C237" s="49" t="s">
        <v>30</v>
      </c>
      <c r="D237" s="49" t="s">
        <v>30</v>
      </c>
      <c r="E237" s="49" t="s">
        <v>100</v>
      </c>
      <c r="F237" s="49"/>
      <c r="G237" s="117">
        <f>G238</f>
        <v>50</v>
      </c>
    </row>
    <row r="238" spans="1:7" s="214" customFormat="1" ht="15.75">
      <c r="A238" s="47" t="s">
        <v>184</v>
      </c>
      <c r="B238" s="52" t="s">
        <v>113</v>
      </c>
      <c r="C238" s="48" t="s">
        <v>30</v>
      </c>
      <c r="D238" s="48" t="s">
        <v>30</v>
      </c>
      <c r="E238" s="48" t="s">
        <v>100</v>
      </c>
      <c r="F238" s="48" t="s">
        <v>185</v>
      </c>
      <c r="G238" s="27">
        <v>50</v>
      </c>
    </row>
    <row r="239" spans="1:7" s="75" customFormat="1" ht="31.5">
      <c r="A239" s="9" t="s">
        <v>101</v>
      </c>
      <c r="B239" s="49" t="s">
        <v>113</v>
      </c>
      <c r="C239" s="49" t="s">
        <v>30</v>
      </c>
      <c r="D239" s="49" t="s">
        <v>30</v>
      </c>
      <c r="E239" s="49" t="s">
        <v>102</v>
      </c>
      <c r="F239" s="49"/>
      <c r="G239" s="117">
        <f>G240+G241+G242</f>
        <v>3313</v>
      </c>
    </row>
    <row r="240" spans="1:7" s="215" customFormat="1" ht="47.25">
      <c r="A240" s="92" t="s">
        <v>382</v>
      </c>
      <c r="B240" s="48" t="s">
        <v>113</v>
      </c>
      <c r="C240" s="48" t="s">
        <v>30</v>
      </c>
      <c r="D240" s="48" t="s">
        <v>30</v>
      </c>
      <c r="E240" s="48" t="s">
        <v>102</v>
      </c>
      <c r="F240" s="48" t="s">
        <v>183</v>
      </c>
      <c r="G240" s="27">
        <v>274</v>
      </c>
    </row>
    <row r="241" spans="1:7" s="215" customFormat="1" ht="18">
      <c r="A241" s="47" t="s">
        <v>184</v>
      </c>
      <c r="B241" s="48" t="s">
        <v>113</v>
      </c>
      <c r="C241" s="48" t="s">
        <v>30</v>
      </c>
      <c r="D241" s="48" t="s">
        <v>30</v>
      </c>
      <c r="E241" s="48" t="s">
        <v>102</v>
      </c>
      <c r="F241" s="48" t="s">
        <v>185</v>
      </c>
      <c r="G241" s="27">
        <v>1486.5</v>
      </c>
    </row>
    <row r="242" spans="1:7" s="215" customFormat="1" ht="31.5">
      <c r="A242" s="47" t="s">
        <v>287</v>
      </c>
      <c r="B242" s="48" t="s">
        <v>113</v>
      </c>
      <c r="C242" s="48" t="s">
        <v>30</v>
      </c>
      <c r="D242" s="48" t="s">
        <v>30</v>
      </c>
      <c r="E242" s="48" t="s">
        <v>102</v>
      </c>
      <c r="F242" s="48" t="s">
        <v>164</v>
      </c>
      <c r="G242" s="27">
        <v>1552.5</v>
      </c>
    </row>
    <row r="243" spans="1:7" s="75" customFormat="1" ht="31.5">
      <c r="A243" s="9" t="s">
        <v>235</v>
      </c>
      <c r="B243" s="49" t="s">
        <v>113</v>
      </c>
      <c r="C243" s="49" t="s">
        <v>30</v>
      </c>
      <c r="D243" s="49" t="s">
        <v>30</v>
      </c>
      <c r="E243" s="49" t="s">
        <v>234</v>
      </c>
      <c r="F243" s="49"/>
      <c r="G243" s="117">
        <f>G244</f>
        <v>198</v>
      </c>
    </row>
    <row r="244" spans="1:7" s="215" customFormat="1" ht="18">
      <c r="A244" s="47" t="s">
        <v>184</v>
      </c>
      <c r="B244" s="48" t="s">
        <v>113</v>
      </c>
      <c r="C244" s="48" t="s">
        <v>30</v>
      </c>
      <c r="D244" s="48" t="s">
        <v>30</v>
      </c>
      <c r="E244" s="48" t="s">
        <v>234</v>
      </c>
      <c r="F244" s="48" t="s">
        <v>185</v>
      </c>
      <c r="G244" s="27">
        <v>198</v>
      </c>
    </row>
    <row r="245" spans="1:7" s="75" customFormat="1" ht="31.5">
      <c r="A245" s="9" t="s">
        <v>256</v>
      </c>
      <c r="B245" s="49" t="s">
        <v>113</v>
      </c>
      <c r="C245" s="49" t="s">
        <v>30</v>
      </c>
      <c r="D245" s="49" t="s">
        <v>30</v>
      </c>
      <c r="E245" s="49" t="s">
        <v>175</v>
      </c>
      <c r="F245" s="49"/>
      <c r="G245" s="117">
        <f>G246</f>
        <v>300</v>
      </c>
    </row>
    <row r="246" spans="1:7" s="215" customFormat="1" ht="18">
      <c r="A246" s="47" t="s">
        <v>184</v>
      </c>
      <c r="B246" s="48" t="s">
        <v>113</v>
      </c>
      <c r="C246" s="48" t="s">
        <v>30</v>
      </c>
      <c r="D246" s="48" t="s">
        <v>30</v>
      </c>
      <c r="E246" s="48" t="s">
        <v>175</v>
      </c>
      <c r="F246" s="48" t="s">
        <v>185</v>
      </c>
      <c r="G246" s="27">
        <v>300</v>
      </c>
    </row>
    <row r="247" spans="1:7" s="228" customFormat="1" ht="31.5">
      <c r="A247" s="136" t="s">
        <v>253</v>
      </c>
      <c r="B247" s="3" t="s">
        <v>113</v>
      </c>
      <c r="C247" s="3" t="s">
        <v>30</v>
      </c>
      <c r="D247" s="3" t="s">
        <v>30</v>
      </c>
      <c r="E247" s="3" t="s">
        <v>232</v>
      </c>
      <c r="F247" s="116"/>
      <c r="G247" s="117">
        <f>G248</f>
        <v>2025.5</v>
      </c>
    </row>
    <row r="248" spans="1:7" s="228" customFormat="1" ht="34.5" customHeight="1">
      <c r="A248" s="188" t="s">
        <v>382</v>
      </c>
      <c r="B248" s="116" t="s">
        <v>113</v>
      </c>
      <c r="C248" s="116" t="s">
        <v>30</v>
      </c>
      <c r="D248" s="116" t="s">
        <v>30</v>
      </c>
      <c r="E248" s="116" t="s">
        <v>232</v>
      </c>
      <c r="F248" s="116" t="s">
        <v>183</v>
      </c>
      <c r="G248" s="27">
        <v>2025.5</v>
      </c>
    </row>
    <row r="249" spans="1:7" ht="18.75">
      <c r="A249" s="99" t="s">
        <v>92</v>
      </c>
      <c r="B249" s="50" t="s">
        <v>113</v>
      </c>
      <c r="C249" s="62" t="s">
        <v>30</v>
      </c>
      <c r="D249" s="62" t="s">
        <v>75</v>
      </c>
      <c r="E249" s="62"/>
      <c r="F249" s="62"/>
      <c r="G249" s="125">
        <f>G250+G255+G260+G265</f>
        <v>64612.8</v>
      </c>
    </row>
    <row r="250" spans="1:7" ht="31.5">
      <c r="A250" s="91" t="s">
        <v>18</v>
      </c>
      <c r="B250" s="50" t="s">
        <v>113</v>
      </c>
      <c r="C250" s="49" t="s">
        <v>30</v>
      </c>
      <c r="D250" s="49" t="s">
        <v>75</v>
      </c>
      <c r="E250" s="49" t="s">
        <v>19</v>
      </c>
      <c r="F250" s="49"/>
      <c r="G250" s="36">
        <f>G251</f>
        <v>6973.900000000001</v>
      </c>
    </row>
    <row r="251" spans="1:7" ht="15.75">
      <c r="A251" s="91" t="s">
        <v>10</v>
      </c>
      <c r="B251" s="50" t="s">
        <v>113</v>
      </c>
      <c r="C251" s="49" t="s">
        <v>30</v>
      </c>
      <c r="D251" s="49" t="s">
        <v>75</v>
      </c>
      <c r="E251" s="49" t="s">
        <v>21</v>
      </c>
      <c r="F251" s="49"/>
      <c r="G251" s="36">
        <f>G252+G253+G254</f>
        <v>6973.900000000001</v>
      </c>
    </row>
    <row r="252" spans="1:7" s="214" customFormat="1" ht="36" customHeight="1">
      <c r="A252" s="92" t="s">
        <v>382</v>
      </c>
      <c r="B252" s="52" t="s">
        <v>113</v>
      </c>
      <c r="C252" s="48" t="s">
        <v>30</v>
      </c>
      <c r="D252" s="48" t="s">
        <v>75</v>
      </c>
      <c r="E252" s="48" t="s">
        <v>21</v>
      </c>
      <c r="F252" s="48" t="s">
        <v>183</v>
      </c>
      <c r="G252" s="40">
        <v>6380.1</v>
      </c>
    </row>
    <row r="253" spans="1:7" s="214" customFormat="1" ht="15.75">
      <c r="A253" s="47" t="s">
        <v>184</v>
      </c>
      <c r="B253" s="52" t="s">
        <v>113</v>
      </c>
      <c r="C253" s="48" t="s">
        <v>30</v>
      </c>
      <c r="D253" s="48" t="s">
        <v>75</v>
      </c>
      <c r="E253" s="48" t="s">
        <v>21</v>
      </c>
      <c r="F253" s="48" t="s">
        <v>185</v>
      </c>
      <c r="G253" s="40">
        <v>578.8</v>
      </c>
    </row>
    <row r="254" spans="1:7" s="214" customFormat="1" ht="15.75">
      <c r="A254" s="212" t="s">
        <v>186</v>
      </c>
      <c r="B254" s="52" t="s">
        <v>113</v>
      </c>
      <c r="C254" s="48" t="s">
        <v>30</v>
      </c>
      <c r="D254" s="48" t="s">
        <v>75</v>
      </c>
      <c r="E254" s="48" t="s">
        <v>21</v>
      </c>
      <c r="F254" s="48" t="s">
        <v>187</v>
      </c>
      <c r="G254" s="40">
        <v>15</v>
      </c>
    </row>
    <row r="255" spans="1:8" ht="47.25">
      <c r="A255" s="9" t="s">
        <v>22</v>
      </c>
      <c r="B255" s="50" t="s">
        <v>113</v>
      </c>
      <c r="C255" s="49" t="s">
        <v>30</v>
      </c>
      <c r="D255" s="49" t="s">
        <v>75</v>
      </c>
      <c r="E255" s="49" t="s">
        <v>15</v>
      </c>
      <c r="F255" s="49"/>
      <c r="G255" s="36">
        <f>G256</f>
        <v>52261.4</v>
      </c>
      <c r="H255" s="76"/>
    </row>
    <row r="256" spans="1:7" ht="15.75">
      <c r="A256" s="91" t="s">
        <v>11</v>
      </c>
      <c r="B256" s="50" t="s">
        <v>113</v>
      </c>
      <c r="C256" s="49" t="s">
        <v>30</v>
      </c>
      <c r="D256" s="49" t="s">
        <v>75</v>
      </c>
      <c r="E256" s="49" t="s">
        <v>23</v>
      </c>
      <c r="F256" s="49"/>
      <c r="G256" s="36">
        <f>G257+G258+G259</f>
        <v>52261.4</v>
      </c>
    </row>
    <row r="257" spans="1:7" s="214" customFormat="1" ht="47.25">
      <c r="A257" s="92" t="s">
        <v>382</v>
      </c>
      <c r="B257" s="52" t="s">
        <v>113</v>
      </c>
      <c r="C257" s="48" t="s">
        <v>30</v>
      </c>
      <c r="D257" s="48" t="s">
        <v>75</v>
      </c>
      <c r="E257" s="48" t="s">
        <v>23</v>
      </c>
      <c r="F257" s="48" t="s">
        <v>183</v>
      </c>
      <c r="G257" s="42">
        <v>43898.1</v>
      </c>
    </row>
    <row r="258" spans="1:7" s="214" customFormat="1" ht="15.75">
      <c r="A258" s="47" t="s">
        <v>184</v>
      </c>
      <c r="B258" s="52" t="s">
        <v>113</v>
      </c>
      <c r="C258" s="48" t="s">
        <v>30</v>
      </c>
      <c r="D258" s="48" t="s">
        <v>75</v>
      </c>
      <c r="E258" s="48" t="s">
        <v>23</v>
      </c>
      <c r="F258" s="48" t="s">
        <v>185</v>
      </c>
      <c r="G258" s="42">
        <v>8312.7</v>
      </c>
    </row>
    <row r="259" spans="1:7" s="214" customFormat="1" ht="15.75">
      <c r="A259" s="212" t="s">
        <v>186</v>
      </c>
      <c r="B259" s="52" t="s">
        <v>113</v>
      </c>
      <c r="C259" s="48" t="s">
        <v>30</v>
      </c>
      <c r="D259" s="48" t="s">
        <v>75</v>
      </c>
      <c r="E259" s="48" t="s">
        <v>23</v>
      </c>
      <c r="F259" s="48" t="s">
        <v>187</v>
      </c>
      <c r="G259" s="42">
        <v>50.6</v>
      </c>
    </row>
    <row r="260" spans="1:7" ht="31.5">
      <c r="A260" s="130" t="s">
        <v>243</v>
      </c>
      <c r="B260" s="50" t="s">
        <v>113</v>
      </c>
      <c r="C260" s="49" t="s">
        <v>30</v>
      </c>
      <c r="D260" s="49" t="s">
        <v>75</v>
      </c>
      <c r="E260" s="154" t="s">
        <v>321</v>
      </c>
      <c r="F260" s="49"/>
      <c r="G260" s="101">
        <f>G261</f>
        <v>687.4</v>
      </c>
    </row>
    <row r="261" spans="1:7" ht="31.5">
      <c r="A261" s="131" t="s">
        <v>244</v>
      </c>
      <c r="B261" s="50" t="s">
        <v>113</v>
      </c>
      <c r="C261" s="49" t="s">
        <v>30</v>
      </c>
      <c r="D261" s="49" t="s">
        <v>75</v>
      </c>
      <c r="E261" s="154" t="s">
        <v>322</v>
      </c>
      <c r="F261" s="49"/>
      <c r="G261" s="101">
        <f>G262</f>
        <v>687.4</v>
      </c>
    </row>
    <row r="262" spans="1:7" ht="31.5">
      <c r="A262" s="131" t="s">
        <v>245</v>
      </c>
      <c r="B262" s="50" t="s">
        <v>113</v>
      </c>
      <c r="C262" s="49" t="s">
        <v>30</v>
      </c>
      <c r="D262" s="49" t="s">
        <v>75</v>
      </c>
      <c r="E262" s="154" t="s">
        <v>323</v>
      </c>
      <c r="F262" s="49"/>
      <c r="G262" s="101">
        <f>G263</f>
        <v>687.4</v>
      </c>
    </row>
    <row r="263" spans="1:7" ht="47.25">
      <c r="A263" s="131" t="s">
        <v>379</v>
      </c>
      <c r="B263" s="50" t="s">
        <v>113</v>
      </c>
      <c r="C263" s="49" t="s">
        <v>30</v>
      </c>
      <c r="D263" s="49" t="s">
        <v>75</v>
      </c>
      <c r="E263" s="154" t="s">
        <v>324</v>
      </c>
      <c r="F263" s="49"/>
      <c r="G263" s="101">
        <f>G264</f>
        <v>687.4</v>
      </c>
    </row>
    <row r="264" spans="1:7" s="214" customFormat="1" ht="15.75">
      <c r="A264" s="47" t="s">
        <v>184</v>
      </c>
      <c r="B264" s="52" t="s">
        <v>113</v>
      </c>
      <c r="C264" s="48" t="s">
        <v>30</v>
      </c>
      <c r="D264" s="48" t="s">
        <v>75</v>
      </c>
      <c r="E264" s="155" t="s">
        <v>324</v>
      </c>
      <c r="F264" s="48" t="s">
        <v>185</v>
      </c>
      <c r="G264" s="42">
        <v>687.4</v>
      </c>
    </row>
    <row r="265" spans="1:7" s="75" customFormat="1" ht="18">
      <c r="A265" s="9" t="s">
        <v>246</v>
      </c>
      <c r="B265" s="50" t="s">
        <v>113</v>
      </c>
      <c r="C265" s="49" t="s">
        <v>30</v>
      </c>
      <c r="D265" s="49" t="s">
        <v>75</v>
      </c>
      <c r="E265" s="49" t="s">
        <v>47</v>
      </c>
      <c r="F265" s="49"/>
      <c r="G265" s="36">
        <f>G266+G275</f>
        <v>4690.1</v>
      </c>
    </row>
    <row r="266" spans="1:7" s="75" customFormat="1" ht="31.5">
      <c r="A266" s="9" t="s">
        <v>255</v>
      </c>
      <c r="B266" s="50" t="s">
        <v>113</v>
      </c>
      <c r="C266" s="49" t="s">
        <v>30</v>
      </c>
      <c r="D266" s="49" t="s">
        <v>75</v>
      </c>
      <c r="E266" s="49" t="s">
        <v>98</v>
      </c>
      <c r="F266" s="49"/>
      <c r="G266" s="117">
        <f>G267+G269+G271+G273</f>
        <v>2848.5</v>
      </c>
    </row>
    <row r="267" spans="1:7" s="75" customFormat="1" ht="18">
      <c r="A267" s="9" t="s">
        <v>189</v>
      </c>
      <c r="B267" s="50" t="s">
        <v>113</v>
      </c>
      <c r="C267" s="49" t="s">
        <v>30</v>
      </c>
      <c r="D267" s="49" t="s">
        <v>75</v>
      </c>
      <c r="E267" s="49" t="s">
        <v>100</v>
      </c>
      <c r="F267" s="49"/>
      <c r="G267" s="117">
        <f>G268</f>
        <v>385</v>
      </c>
    </row>
    <row r="268" spans="1:7" s="215" customFormat="1" ht="18">
      <c r="A268" s="47" t="s">
        <v>184</v>
      </c>
      <c r="B268" s="52" t="s">
        <v>113</v>
      </c>
      <c r="C268" s="48" t="s">
        <v>30</v>
      </c>
      <c r="D268" s="48" t="s">
        <v>75</v>
      </c>
      <c r="E268" s="48" t="s">
        <v>100</v>
      </c>
      <c r="F268" s="48" t="s">
        <v>185</v>
      </c>
      <c r="G268" s="27">
        <v>385</v>
      </c>
    </row>
    <row r="269" spans="1:7" s="75" customFormat="1" ht="18">
      <c r="A269" s="69" t="s">
        <v>190</v>
      </c>
      <c r="B269" s="50" t="s">
        <v>113</v>
      </c>
      <c r="C269" s="49" t="s">
        <v>30</v>
      </c>
      <c r="D269" s="49" t="s">
        <v>75</v>
      </c>
      <c r="E269" s="49" t="s">
        <v>191</v>
      </c>
      <c r="F269" s="49"/>
      <c r="G269" s="117">
        <f>G270</f>
        <v>50</v>
      </c>
    </row>
    <row r="270" spans="1:7" s="215" customFormat="1" ht="18">
      <c r="A270" s="47" t="s">
        <v>184</v>
      </c>
      <c r="B270" s="52" t="s">
        <v>113</v>
      </c>
      <c r="C270" s="48" t="s">
        <v>30</v>
      </c>
      <c r="D270" s="48" t="s">
        <v>75</v>
      </c>
      <c r="E270" s="48" t="s">
        <v>191</v>
      </c>
      <c r="F270" s="48" t="s">
        <v>185</v>
      </c>
      <c r="G270" s="27">
        <v>50</v>
      </c>
    </row>
    <row r="271" spans="1:7" s="75" customFormat="1" ht="18">
      <c r="A271" s="9" t="s">
        <v>193</v>
      </c>
      <c r="B271" s="50" t="s">
        <v>113</v>
      </c>
      <c r="C271" s="49" t="s">
        <v>30</v>
      </c>
      <c r="D271" s="49" t="s">
        <v>75</v>
      </c>
      <c r="E271" s="49" t="s">
        <v>103</v>
      </c>
      <c r="F271" s="49"/>
      <c r="G271" s="117">
        <f>G272</f>
        <v>1132</v>
      </c>
    </row>
    <row r="272" spans="1:7" s="215" customFormat="1" ht="18">
      <c r="A272" s="47" t="s">
        <v>184</v>
      </c>
      <c r="B272" s="52" t="s">
        <v>113</v>
      </c>
      <c r="C272" s="48" t="s">
        <v>30</v>
      </c>
      <c r="D272" s="48" t="s">
        <v>75</v>
      </c>
      <c r="E272" s="48" t="s">
        <v>103</v>
      </c>
      <c r="F272" s="48" t="s">
        <v>185</v>
      </c>
      <c r="G272" s="27">
        <v>1132</v>
      </c>
    </row>
    <row r="273" spans="1:7" s="75" customFormat="1" ht="18">
      <c r="A273" s="69" t="s">
        <v>192</v>
      </c>
      <c r="B273" s="50" t="s">
        <v>113</v>
      </c>
      <c r="C273" s="49" t="s">
        <v>30</v>
      </c>
      <c r="D273" s="49" t="s">
        <v>75</v>
      </c>
      <c r="E273" s="49" t="s">
        <v>104</v>
      </c>
      <c r="F273" s="49"/>
      <c r="G273" s="189">
        <f>G274</f>
        <v>1281.5</v>
      </c>
    </row>
    <row r="274" spans="1:7" s="215" customFormat="1" ht="18">
      <c r="A274" s="47" t="s">
        <v>184</v>
      </c>
      <c r="B274" s="52" t="s">
        <v>113</v>
      </c>
      <c r="C274" s="48" t="s">
        <v>30</v>
      </c>
      <c r="D274" s="48" t="s">
        <v>75</v>
      </c>
      <c r="E274" s="48" t="s">
        <v>104</v>
      </c>
      <c r="F274" s="48" t="s">
        <v>185</v>
      </c>
      <c r="G274" s="190">
        <v>1281.5</v>
      </c>
    </row>
    <row r="275" spans="1:7" s="215" customFormat="1" ht="31.5">
      <c r="A275" s="136" t="s">
        <v>253</v>
      </c>
      <c r="B275" s="50" t="s">
        <v>113</v>
      </c>
      <c r="C275" s="49" t="s">
        <v>30</v>
      </c>
      <c r="D275" s="78" t="s">
        <v>75</v>
      </c>
      <c r="E275" s="78" t="s">
        <v>232</v>
      </c>
      <c r="F275" s="78"/>
      <c r="G275" s="189">
        <f>G276</f>
        <v>1841.6</v>
      </c>
    </row>
    <row r="276" spans="1:7" s="215" customFormat="1" ht="35.25" customHeight="1">
      <c r="A276" s="188" t="s">
        <v>382</v>
      </c>
      <c r="B276" s="52" t="s">
        <v>113</v>
      </c>
      <c r="C276" s="48" t="s">
        <v>30</v>
      </c>
      <c r="D276" s="70" t="s">
        <v>75</v>
      </c>
      <c r="E276" s="70" t="s">
        <v>232</v>
      </c>
      <c r="F276" s="70" t="s">
        <v>183</v>
      </c>
      <c r="G276" s="190">
        <v>1841.6</v>
      </c>
    </row>
    <row r="277" spans="1:7" s="75" customFormat="1" ht="18.75">
      <c r="A277" s="61" t="s">
        <v>76</v>
      </c>
      <c r="B277" s="62" t="s">
        <v>113</v>
      </c>
      <c r="C277" s="62" t="s">
        <v>77</v>
      </c>
      <c r="D277" s="70"/>
      <c r="E277" s="70"/>
      <c r="F277" s="70"/>
      <c r="G277" s="43">
        <f>G278</f>
        <v>1916</v>
      </c>
    </row>
    <row r="278" spans="1:7" s="75" customFormat="1" ht="18.75">
      <c r="A278" s="99" t="s">
        <v>83</v>
      </c>
      <c r="B278" s="67" t="s">
        <v>113</v>
      </c>
      <c r="C278" s="62" t="s">
        <v>77</v>
      </c>
      <c r="D278" s="62" t="s">
        <v>51</v>
      </c>
      <c r="E278" s="62"/>
      <c r="F278" s="70"/>
      <c r="G278" s="192">
        <f>G279+G282+G288</f>
        <v>1916</v>
      </c>
    </row>
    <row r="279" spans="1:7" s="77" customFormat="1" ht="15.75">
      <c r="A279" s="91" t="s">
        <v>84</v>
      </c>
      <c r="B279" s="71" t="s">
        <v>113</v>
      </c>
      <c r="C279" s="49" t="s">
        <v>77</v>
      </c>
      <c r="D279" s="49" t="s">
        <v>51</v>
      </c>
      <c r="E279" s="49" t="s">
        <v>85</v>
      </c>
      <c r="F279" s="70"/>
      <c r="G279" s="101">
        <f>G280</f>
        <v>321.4</v>
      </c>
    </row>
    <row r="280" spans="1:7" s="77" customFormat="1" ht="15.75">
      <c r="A280" s="9" t="s">
        <v>86</v>
      </c>
      <c r="B280" s="71" t="s">
        <v>113</v>
      </c>
      <c r="C280" s="49" t="s">
        <v>77</v>
      </c>
      <c r="D280" s="49" t="s">
        <v>51</v>
      </c>
      <c r="E280" s="49" t="s">
        <v>87</v>
      </c>
      <c r="F280" s="49"/>
      <c r="G280" s="101">
        <f>G281</f>
        <v>321.4</v>
      </c>
    </row>
    <row r="281" spans="1:7" s="60" customFormat="1" ht="47.25" customHeight="1">
      <c r="A281" s="92" t="s">
        <v>382</v>
      </c>
      <c r="B281" s="68" t="s">
        <v>113</v>
      </c>
      <c r="C281" s="48" t="s">
        <v>77</v>
      </c>
      <c r="D281" s="48" t="s">
        <v>51</v>
      </c>
      <c r="E281" s="48" t="s">
        <v>87</v>
      </c>
      <c r="F281" s="116" t="s">
        <v>183</v>
      </c>
      <c r="G281" s="42">
        <v>321.4</v>
      </c>
    </row>
    <row r="282" spans="1:7" s="77" customFormat="1" ht="15.75" customHeight="1">
      <c r="A282" s="131" t="s">
        <v>261</v>
      </c>
      <c r="B282" s="71" t="s">
        <v>113</v>
      </c>
      <c r="C282" s="49" t="s">
        <v>77</v>
      </c>
      <c r="D282" s="49" t="s">
        <v>51</v>
      </c>
      <c r="E282" s="154" t="s">
        <v>333</v>
      </c>
      <c r="F282" s="78"/>
      <c r="G282" s="101">
        <f>G283</f>
        <v>1355.6</v>
      </c>
    </row>
    <row r="283" spans="1:7" s="77" customFormat="1" ht="15.75">
      <c r="A283" s="131" t="s">
        <v>262</v>
      </c>
      <c r="B283" s="71" t="s">
        <v>113</v>
      </c>
      <c r="C283" s="49" t="s">
        <v>77</v>
      </c>
      <c r="D283" s="49" t="s">
        <v>51</v>
      </c>
      <c r="E283" s="154" t="s">
        <v>339</v>
      </c>
      <c r="F283" s="78"/>
      <c r="G283" s="101">
        <f>G284</f>
        <v>1355.6</v>
      </c>
    </row>
    <row r="284" spans="1:7" s="77" customFormat="1" ht="47.25">
      <c r="A284" s="131" t="s">
        <v>263</v>
      </c>
      <c r="B284" s="71" t="s">
        <v>113</v>
      </c>
      <c r="C284" s="49" t="s">
        <v>77</v>
      </c>
      <c r="D284" s="49" t="s">
        <v>51</v>
      </c>
      <c r="E284" s="154" t="s">
        <v>341</v>
      </c>
      <c r="F284" s="70"/>
      <c r="G284" s="101">
        <f>G285</f>
        <v>1355.6</v>
      </c>
    </row>
    <row r="285" spans="1:7" s="77" customFormat="1" ht="31.5">
      <c r="A285" s="131" t="s">
        <v>374</v>
      </c>
      <c r="B285" s="71" t="s">
        <v>113</v>
      </c>
      <c r="C285" s="49" t="s">
        <v>77</v>
      </c>
      <c r="D285" s="49" t="s">
        <v>51</v>
      </c>
      <c r="E285" s="154" t="s">
        <v>342</v>
      </c>
      <c r="F285" s="78"/>
      <c r="G285" s="101">
        <f>G286+G287</f>
        <v>1355.6</v>
      </c>
    </row>
    <row r="286" spans="1:7" s="60" customFormat="1" ht="15.75">
      <c r="A286" s="47" t="s">
        <v>184</v>
      </c>
      <c r="B286" s="68" t="s">
        <v>113</v>
      </c>
      <c r="C286" s="48" t="s">
        <v>77</v>
      </c>
      <c r="D286" s="48" t="s">
        <v>51</v>
      </c>
      <c r="E286" s="155" t="s">
        <v>342</v>
      </c>
      <c r="F286" s="70" t="s">
        <v>185</v>
      </c>
      <c r="G286" s="42">
        <v>705.6</v>
      </c>
    </row>
    <row r="287" spans="1:7" s="60" customFormat="1" ht="31.5">
      <c r="A287" s="47" t="s">
        <v>287</v>
      </c>
      <c r="B287" s="68" t="s">
        <v>113</v>
      </c>
      <c r="C287" s="48" t="s">
        <v>77</v>
      </c>
      <c r="D287" s="48" t="s">
        <v>51</v>
      </c>
      <c r="E287" s="217" t="s">
        <v>342</v>
      </c>
      <c r="F287" s="70" t="s">
        <v>164</v>
      </c>
      <c r="G287" s="42">
        <v>650</v>
      </c>
    </row>
    <row r="288" spans="1:7" s="171" customFormat="1" ht="47.25">
      <c r="A288" s="136" t="s">
        <v>178</v>
      </c>
      <c r="B288" s="8" t="s">
        <v>113</v>
      </c>
      <c r="C288" s="186" t="s">
        <v>77</v>
      </c>
      <c r="D288" s="186" t="s">
        <v>51</v>
      </c>
      <c r="E288" s="184" t="s">
        <v>163</v>
      </c>
      <c r="F288" s="187"/>
      <c r="G288" s="189">
        <f>G289</f>
        <v>239</v>
      </c>
    </row>
    <row r="289" spans="1:7" s="171" customFormat="1" ht="51" customHeight="1">
      <c r="A289" s="136" t="s">
        <v>421</v>
      </c>
      <c r="B289" s="8" t="s">
        <v>113</v>
      </c>
      <c r="C289" s="186" t="s">
        <v>77</v>
      </c>
      <c r="D289" s="186" t="s">
        <v>51</v>
      </c>
      <c r="E289" s="184" t="s">
        <v>420</v>
      </c>
      <c r="F289" s="187"/>
      <c r="G289" s="189">
        <f>G290</f>
        <v>239</v>
      </c>
    </row>
    <row r="290" spans="1:7" s="171" customFormat="1" ht="47.25">
      <c r="A290" s="231" t="s">
        <v>382</v>
      </c>
      <c r="B290" s="232" t="s">
        <v>113</v>
      </c>
      <c r="C290" s="233" t="s">
        <v>77</v>
      </c>
      <c r="D290" s="233" t="s">
        <v>51</v>
      </c>
      <c r="E290" s="234" t="s">
        <v>420</v>
      </c>
      <c r="F290" s="233" t="s">
        <v>183</v>
      </c>
      <c r="G290" s="235">
        <v>239</v>
      </c>
    </row>
    <row r="291" spans="1:7" s="75" customFormat="1" ht="34.5" customHeight="1">
      <c r="A291" s="99" t="s">
        <v>169</v>
      </c>
      <c r="B291" s="73" t="s">
        <v>114</v>
      </c>
      <c r="C291" s="70"/>
      <c r="D291" s="70"/>
      <c r="E291" s="70"/>
      <c r="F291" s="70"/>
      <c r="G291" s="192">
        <f>G292+G362+G383+G415+G420+G425+G456+G465+G509+G514</f>
        <v>162209.99999999997</v>
      </c>
    </row>
    <row r="292" spans="1:7" s="75" customFormat="1" ht="33" customHeight="1">
      <c r="A292" s="61" t="s">
        <v>37</v>
      </c>
      <c r="B292" s="73" t="s">
        <v>114</v>
      </c>
      <c r="C292" s="62" t="s">
        <v>14</v>
      </c>
      <c r="D292" s="50"/>
      <c r="E292" s="50"/>
      <c r="F292" s="50"/>
      <c r="G292" s="41">
        <f>G293+G297+G317+G312</f>
        <v>75083</v>
      </c>
    </row>
    <row r="293" spans="1:7" ht="37.5">
      <c r="A293" s="100" t="s">
        <v>54</v>
      </c>
      <c r="B293" s="73" t="s">
        <v>114</v>
      </c>
      <c r="C293" s="67" t="s">
        <v>14</v>
      </c>
      <c r="D293" s="67" t="s">
        <v>31</v>
      </c>
      <c r="E293" s="79"/>
      <c r="F293" s="79"/>
      <c r="G293" s="254">
        <f>G294</f>
        <v>3005.4</v>
      </c>
    </row>
    <row r="294" spans="1:7" ht="31.5">
      <c r="A294" s="91" t="s">
        <v>18</v>
      </c>
      <c r="B294" s="49" t="s">
        <v>114</v>
      </c>
      <c r="C294" s="49" t="s">
        <v>14</v>
      </c>
      <c r="D294" s="49" t="s">
        <v>31</v>
      </c>
      <c r="E294" s="49" t="s">
        <v>19</v>
      </c>
      <c r="F294" s="49"/>
      <c r="G294" s="36">
        <f>G295</f>
        <v>3005.4</v>
      </c>
    </row>
    <row r="295" spans="1:7" ht="15.75">
      <c r="A295" s="91" t="s">
        <v>55</v>
      </c>
      <c r="B295" s="49" t="s">
        <v>114</v>
      </c>
      <c r="C295" s="49" t="s">
        <v>14</v>
      </c>
      <c r="D295" s="49" t="s">
        <v>31</v>
      </c>
      <c r="E295" s="49" t="s">
        <v>56</v>
      </c>
      <c r="F295" s="49"/>
      <c r="G295" s="36">
        <f>G296</f>
        <v>3005.4</v>
      </c>
    </row>
    <row r="296" spans="1:7" s="214" customFormat="1" ht="47.25">
      <c r="A296" s="92" t="s">
        <v>382</v>
      </c>
      <c r="B296" s="48" t="s">
        <v>114</v>
      </c>
      <c r="C296" s="48" t="s">
        <v>14</v>
      </c>
      <c r="D296" s="48" t="s">
        <v>31</v>
      </c>
      <c r="E296" s="48" t="s">
        <v>56</v>
      </c>
      <c r="F296" s="48" t="s">
        <v>183</v>
      </c>
      <c r="G296" s="40">
        <v>3005.4</v>
      </c>
    </row>
    <row r="297" spans="1:7" ht="56.25">
      <c r="A297" s="61" t="s">
        <v>38</v>
      </c>
      <c r="B297" s="62" t="s">
        <v>114</v>
      </c>
      <c r="C297" s="62" t="s">
        <v>14</v>
      </c>
      <c r="D297" s="62" t="s">
        <v>36</v>
      </c>
      <c r="E297" s="62"/>
      <c r="F297" s="62"/>
      <c r="G297" s="125">
        <f>G298+G307</f>
        <v>58629.5</v>
      </c>
    </row>
    <row r="298" spans="1:7" ht="31.5">
      <c r="A298" s="91" t="s">
        <v>18</v>
      </c>
      <c r="B298" s="49" t="s">
        <v>114</v>
      </c>
      <c r="C298" s="49" t="s">
        <v>14</v>
      </c>
      <c r="D298" s="49" t="s">
        <v>36</v>
      </c>
      <c r="E298" s="49" t="s">
        <v>19</v>
      </c>
      <c r="F298" s="48"/>
      <c r="G298" s="36">
        <f>G299+G303</f>
        <v>57581.2</v>
      </c>
    </row>
    <row r="299" spans="1:7" ht="15.75">
      <c r="A299" s="9" t="s">
        <v>10</v>
      </c>
      <c r="B299" s="49" t="s">
        <v>114</v>
      </c>
      <c r="C299" s="49" t="s">
        <v>14</v>
      </c>
      <c r="D299" s="49" t="s">
        <v>36</v>
      </c>
      <c r="E299" s="49" t="s">
        <v>21</v>
      </c>
      <c r="F299" s="49"/>
      <c r="G299" s="36">
        <f>G300+G301+G302</f>
        <v>49063.799999999996</v>
      </c>
    </row>
    <row r="300" spans="1:7" s="214" customFormat="1" ht="47.25">
      <c r="A300" s="92" t="s">
        <v>382</v>
      </c>
      <c r="B300" s="48" t="s">
        <v>114</v>
      </c>
      <c r="C300" s="48" t="s">
        <v>14</v>
      </c>
      <c r="D300" s="48" t="s">
        <v>36</v>
      </c>
      <c r="E300" s="48" t="s">
        <v>21</v>
      </c>
      <c r="F300" s="48" t="s">
        <v>183</v>
      </c>
      <c r="G300" s="27">
        <v>36363.6</v>
      </c>
    </row>
    <row r="301" spans="1:7" s="214" customFormat="1" ht="15.75">
      <c r="A301" s="47" t="s">
        <v>184</v>
      </c>
      <c r="B301" s="48" t="s">
        <v>114</v>
      </c>
      <c r="C301" s="48" t="s">
        <v>14</v>
      </c>
      <c r="D301" s="48" t="s">
        <v>36</v>
      </c>
      <c r="E301" s="48" t="s">
        <v>21</v>
      </c>
      <c r="F301" s="48" t="s">
        <v>185</v>
      </c>
      <c r="G301" s="27">
        <v>12273.8</v>
      </c>
    </row>
    <row r="302" spans="1:7" s="214" customFormat="1" ht="15.75">
      <c r="A302" s="212" t="s">
        <v>186</v>
      </c>
      <c r="B302" s="48" t="s">
        <v>114</v>
      </c>
      <c r="C302" s="48" t="s">
        <v>14</v>
      </c>
      <c r="D302" s="48" t="s">
        <v>36</v>
      </c>
      <c r="E302" s="48" t="s">
        <v>21</v>
      </c>
      <c r="F302" s="48" t="s">
        <v>187</v>
      </c>
      <c r="G302" s="40">
        <v>426.4</v>
      </c>
    </row>
    <row r="303" spans="1:7" ht="15.75">
      <c r="A303" s="9" t="s">
        <v>11</v>
      </c>
      <c r="B303" s="49" t="s">
        <v>114</v>
      </c>
      <c r="C303" s="49" t="s">
        <v>14</v>
      </c>
      <c r="D303" s="49" t="s">
        <v>36</v>
      </c>
      <c r="E303" s="49" t="s">
        <v>109</v>
      </c>
      <c r="F303" s="49"/>
      <c r="G303" s="36">
        <f>G304+G305+G306</f>
        <v>8517.4</v>
      </c>
    </row>
    <row r="304" spans="1:7" s="214" customFormat="1" ht="47.25">
      <c r="A304" s="92" t="s">
        <v>382</v>
      </c>
      <c r="B304" s="80">
        <v>904</v>
      </c>
      <c r="C304" s="48" t="s">
        <v>14</v>
      </c>
      <c r="D304" s="48" t="s">
        <v>36</v>
      </c>
      <c r="E304" s="48" t="s">
        <v>109</v>
      </c>
      <c r="F304" s="48" t="s">
        <v>183</v>
      </c>
      <c r="G304" s="40">
        <v>8181.3</v>
      </c>
    </row>
    <row r="305" spans="1:7" s="214" customFormat="1" ht="15.75">
      <c r="A305" s="47" t="s">
        <v>184</v>
      </c>
      <c r="B305" s="80">
        <v>904</v>
      </c>
      <c r="C305" s="48" t="s">
        <v>14</v>
      </c>
      <c r="D305" s="48" t="s">
        <v>36</v>
      </c>
      <c r="E305" s="48" t="s">
        <v>109</v>
      </c>
      <c r="F305" s="48" t="s">
        <v>185</v>
      </c>
      <c r="G305" s="40">
        <v>336</v>
      </c>
    </row>
    <row r="306" spans="1:7" s="214" customFormat="1" ht="15.75">
      <c r="A306" s="212" t="s">
        <v>186</v>
      </c>
      <c r="B306" s="244">
        <v>904</v>
      </c>
      <c r="C306" s="237" t="s">
        <v>14</v>
      </c>
      <c r="D306" s="237" t="s">
        <v>36</v>
      </c>
      <c r="E306" s="237" t="s">
        <v>109</v>
      </c>
      <c r="F306" s="237" t="s">
        <v>187</v>
      </c>
      <c r="G306" s="230">
        <v>0.1</v>
      </c>
    </row>
    <row r="307" spans="1:7" ht="31.5">
      <c r="A307" s="168" t="s">
        <v>243</v>
      </c>
      <c r="B307" s="50" t="s">
        <v>114</v>
      </c>
      <c r="C307" s="49" t="s">
        <v>14</v>
      </c>
      <c r="D307" s="49" t="s">
        <v>36</v>
      </c>
      <c r="E307" s="169" t="s">
        <v>321</v>
      </c>
      <c r="F307" s="49"/>
      <c r="G307" s="36">
        <f>G308</f>
        <v>1048.3</v>
      </c>
    </row>
    <row r="308" spans="1:7" ht="31.5">
      <c r="A308" s="131" t="s">
        <v>244</v>
      </c>
      <c r="B308" s="50" t="s">
        <v>114</v>
      </c>
      <c r="C308" s="49" t="s">
        <v>14</v>
      </c>
      <c r="D308" s="49" t="s">
        <v>36</v>
      </c>
      <c r="E308" s="154" t="s">
        <v>322</v>
      </c>
      <c r="F308" s="49"/>
      <c r="G308" s="36">
        <f>G309</f>
        <v>1048.3</v>
      </c>
    </row>
    <row r="309" spans="1:7" ht="31.5">
      <c r="A309" s="131" t="s">
        <v>245</v>
      </c>
      <c r="B309" s="50" t="s">
        <v>114</v>
      </c>
      <c r="C309" s="49" t="s">
        <v>14</v>
      </c>
      <c r="D309" s="49" t="s">
        <v>36</v>
      </c>
      <c r="E309" s="154" t="s">
        <v>323</v>
      </c>
      <c r="F309" s="49"/>
      <c r="G309" s="36">
        <f>G310</f>
        <v>1048.3</v>
      </c>
    </row>
    <row r="310" spans="1:7" ht="47.25">
      <c r="A310" s="131" t="s">
        <v>379</v>
      </c>
      <c r="B310" s="50" t="s">
        <v>114</v>
      </c>
      <c r="C310" s="49" t="s">
        <v>14</v>
      </c>
      <c r="D310" s="49" t="s">
        <v>36</v>
      </c>
      <c r="E310" s="154" t="s">
        <v>324</v>
      </c>
      <c r="F310" s="49"/>
      <c r="G310" s="36">
        <f>G311</f>
        <v>1048.3</v>
      </c>
    </row>
    <row r="311" spans="1:7" s="214" customFormat="1" ht="15.75">
      <c r="A311" s="47" t="s">
        <v>184</v>
      </c>
      <c r="B311" s="52" t="s">
        <v>114</v>
      </c>
      <c r="C311" s="48" t="s">
        <v>14</v>
      </c>
      <c r="D311" s="48" t="s">
        <v>36</v>
      </c>
      <c r="E311" s="217" t="s">
        <v>324</v>
      </c>
      <c r="F311" s="48" t="s">
        <v>185</v>
      </c>
      <c r="G311" s="40">
        <v>1048.3</v>
      </c>
    </row>
    <row r="312" spans="1:7" s="211" customFormat="1" ht="18.75">
      <c r="A312" s="256" t="s">
        <v>441</v>
      </c>
      <c r="B312" s="261" t="s">
        <v>114</v>
      </c>
      <c r="C312" s="119" t="s">
        <v>14</v>
      </c>
      <c r="D312" s="119" t="s">
        <v>74</v>
      </c>
      <c r="E312" s="257"/>
      <c r="F312" s="258"/>
      <c r="G312" s="125">
        <f>G313</f>
        <v>2.4</v>
      </c>
    </row>
    <row r="313" spans="1:7" s="211" customFormat="1" ht="31.5">
      <c r="A313" s="253" t="s">
        <v>440</v>
      </c>
      <c r="B313" s="124" t="s">
        <v>114</v>
      </c>
      <c r="C313" s="3" t="s">
        <v>14</v>
      </c>
      <c r="D313" s="3" t="s">
        <v>74</v>
      </c>
      <c r="E313" s="184" t="s">
        <v>348</v>
      </c>
      <c r="F313" s="116"/>
      <c r="G313" s="117">
        <f>G314</f>
        <v>2.4</v>
      </c>
    </row>
    <row r="314" spans="1:7" s="211" customFormat="1" ht="31.5">
      <c r="A314" s="253" t="s">
        <v>439</v>
      </c>
      <c r="B314" s="124" t="s">
        <v>114</v>
      </c>
      <c r="C314" s="3" t="s">
        <v>14</v>
      </c>
      <c r="D314" s="3" t="s">
        <v>74</v>
      </c>
      <c r="E314" s="184" t="s">
        <v>438</v>
      </c>
      <c r="F314" s="116"/>
      <c r="G314" s="117">
        <f>G315</f>
        <v>2.4</v>
      </c>
    </row>
    <row r="315" spans="1:7" s="211" customFormat="1" ht="31.5">
      <c r="A315" s="253" t="s">
        <v>437</v>
      </c>
      <c r="B315" s="124" t="s">
        <v>114</v>
      </c>
      <c r="C315" s="3" t="s">
        <v>14</v>
      </c>
      <c r="D315" s="3" t="s">
        <v>74</v>
      </c>
      <c r="E315" s="184" t="s">
        <v>436</v>
      </c>
      <c r="F315" s="116"/>
      <c r="G315" s="117">
        <f>G316</f>
        <v>2.4</v>
      </c>
    </row>
    <row r="316" spans="1:7" s="211" customFormat="1" ht="15.75">
      <c r="A316" s="118" t="s">
        <v>184</v>
      </c>
      <c r="B316" s="32" t="s">
        <v>114</v>
      </c>
      <c r="C316" s="116" t="s">
        <v>14</v>
      </c>
      <c r="D316" s="116" t="s">
        <v>74</v>
      </c>
      <c r="E316" s="185" t="s">
        <v>436</v>
      </c>
      <c r="F316" s="116" t="s">
        <v>185</v>
      </c>
      <c r="G316" s="27">
        <v>2.4</v>
      </c>
    </row>
    <row r="317" spans="1:7" ht="18.75">
      <c r="A317" s="61" t="s">
        <v>57</v>
      </c>
      <c r="B317" s="62" t="s">
        <v>114</v>
      </c>
      <c r="C317" s="62" t="s">
        <v>14</v>
      </c>
      <c r="D317" s="62" t="s">
        <v>105</v>
      </c>
      <c r="E317" s="62"/>
      <c r="F317" s="62"/>
      <c r="G317" s="125">
        <f>G318+G323+G329+G334+G340+G346+G351</f>
        <v>13445.699999999999</v>
      </c>
    </row>
    <row r="318" spans="1:7" ht="32.25">
      <c r="A318" s="91" t="s">
        <v>18</v>
      </c>
      <c r="B318" s="49" t="s">
        <v>114</v>
      </c>
      <c r="C318" s="49" t="s">
        <v>14</v>
      </c>
      <c r="D318" s="49" t="s">
        <v>105</v>
      </c>
      <c r="E318" s="49" t="s">
        <v>19</v>
      </c>
      <c r="F318" s="62"/>
      <c r="G318" s="41">
        <f>G319</f>
        <v>7213.099999999999</v>
      </c>
    </row>
    <row r="319" spans="1:7" ht="15.75">
      <c r="A319" s="9" t="s">
        <v>11</v>
      </c>
      <c r="B319" s="49" t="s">
        <v>114</v>
      </c>
      <c r="C319" s="49" t="s">
        <v>14</v>
      </c>
      <c r="D319" s="49" t="s">
        <v>105</v>
      </c>
      <c r="E319" s="49" t="s">
        <v>109</v>
      </c>
      <c r="F319" s="48"/>
      <c r="G319" s="36">
        <f>G320+G321+G322</f>
        <v>7213.099999999999</v>
      </c>
    </row>
    <row r="320" spans="1:7" s="214" customFormat="1" ht="47.25">
      <c r="A320" s="92" t="s">
        <v>382</v>
      </c>
      <c r="B320" s="48" t="s">
        <v>114</v>
      </c>
      <c r="C320" s="48" t="s">
        <v>14</v>
      </c>
      <c r="D320" s="48" t="s">
        <v>105</v>
      </c>
      <c r="E320" s="48" t="s">
        <v>109</v>
      </c>
      <c r="F320" s="48" t="s">
        <v>183</v>
      </c>
      <c r="G320" s="40">
        <v>5965.4</v>
      </c>
    </row>
    <row r="321" spans="1:7" s="214" customFormat="1" ht="15.75">
      <c r="A321" s="47" t="s">
        <v>184</v>
      </c>
      <c r="B321" s="48" t="s">
        <v>114</v>
      </c>
      <c r="C321" s="48" t="s">
        <v>14</v>
      </c>
      <c r="D321" s="48" t="s">
        <v>105</v>
      </c>
      <c r="E321" s="48" t="s">
        <v>109</v>
      </c>
      <c r="F321" s="48" t="s">
        <v>185</v>
      </c>
      <c r="G321" s="40">
        <v>1146.7</v>
      </c>
    </row>
    <row r="322" spans="1:7" s="214" customFormat="1" ht="15.75">
      <c r="A322" s="212" t="s">
        <v>186</v>
      </c>
      <c r="B322" s="48" t="s">
        <v>114</v>
      </c>
      <c r="C322" s="48" t="s">
        <v>14</v>
      </c>
      <c r="D322" s="48" t="s">
        <v>105</v>
      </c>
      <c r="E322" s="48" t="s">
        <v>109</v>
      </c>
      <c r="F322" s="48" t="s">
        <v>187</v>
      </c>
      <c r="G322" s="40">
        <v>101</v>
      </c>
    </row>
    <row r="323" spans="1:7" ht="15.75">
      <c r="A323" s="9" t="s">
        <v>59</v>
      </c>
      <c r="B323" s="49" t="s">
        <v>114</v>
      </c>
      <c r="C323" s="49" t="s">
        <v>14</v>
      </c>
      <c r="D323" s="49" t="s">
        <v>105</v>
      </c>
      <c r="E323" s="49" t="s">
        <v>60</v>
      </c>
      <c r="F323" s="49"/>
      <c r="G323" s="36">
        <f>G324+G327</f>
        <v>1046.9</v>
      </c>
    </row>
    <row r="324" spans="1:7" ht="15.75">
      <c r="A324" s="9" t="s">
        <v>61</v>
      </c>
      <c r="B324" s="49" t="s">
        <v>114</v>
      </c>
      <c r="C324" s="49" t="s">
        <v>14</v>
      </c>
      <c r="D324" s="49" t="s">
        <v>105</v>
      </c>
      <c r="E324" s="49" t="s">
        <v>62</v>
      </c>
      <c r="F324" s="49"/>
      <c r="G324" s="36">
        <f>G325+G326</f>
        <v>346.9</v>
      </c>
    </row>
    <row r="325" spans="1:7" s="214" customFormat="1" ht="15.75">
      <c r="A325" s="47" t="s">
        <v>184</v>
      </c>
      <c r="B325" s="48" t="s">
        <v>114</v>
      </c>
      <c r="C325" s="48" t="s">
        <v>14</v>
      </c>
      <c r="D325" s="48" t="s">
        <v>105</v>
      </c>
      <c r="E325" s="48" t="s">
        <v>62</v>
      </c>
      <c r="F325" s="48" t="s">
        <v>185</v>
      </c>
      <c r="G325" s="27">
        <v>306.9</v>
      </c>
    </row>
    <row r="326" spans="1:7" s="214" customFormat="1" ht="15.75">
      <c r="A326" s="212" t="s">
        <v>186</v>
      </c>
      <c r="B326" s="48" t="s">
        <v>114</v>
      </c>
      <c r="C326" s="48" t="s">
        <v>14</v>
      </c>
      <c r="D326" s="48" t="s">
        <v>105</v>
      </c>
      <c r="E326" s="48" t="s">
        <v>62</v>
      </c>
      <c r="F326" s="48" t="s">
        <v>187</v>
      </c>
      <c r="G326" s="27">
        <v>40</v>
      </c>
    </row>
    <row r="327" spans="1:7" ht="31.5">
      <c r="A327" s="9" t="s">
        <v>63</v>
      </c>
      <c r="B327" s="49" t="s">
        <v>114</v>
      </c>
      <c r="C327" s="49" t="s">
        <v>14</v>
      </c>
      <c r="D327" s="49" t="s">
        <v>105</v>
      </c>
      <c r="E327" s="49" t="s">
        <v>64</v>
      </c>
      <c r="F327" s="49"/>
      <c r="G327" s="36">
        <f>G328</f>
        <v>700</v>
      </c>
    </row>
    <row r="328" spans="1:7" s="214" customFormat="1" ht="15.75">
      <c r="A328" s="47" t="s">
        <v>199</v>
      </c>
      <c r="B328" s="80">
        <v>904</v>
      </c>
      <c r="C328" s="48" t="s">
        <v>14</v>
      </c>
      <c r="D328" s="48" t="s">
        <v>105</v>
      </c>
      <c r="E328" s="48" t="s">
        <v>64</v>
      </c>
      <c r="F328" s="48" t="s">
        <v>195</v>
      </c>
      <c r="G328" s="40">
        <v>700</v>
      </c>
    </row>
    <row r="329" spans="1:7" ht="15.75">
      <c r="A329" s="131" t="s">
        <v>264</v>
      </c>
      <c r="B329" s="154">
        <v>904</v>
      </c>
      <c r="C329" s="49" t="s">
        <v>14</v>
      </c>
      <c r="D329" s="49" t="s">
        <v>105</v>
      </c>
      <c r="E329" s="154" t="s">
        <v>325</v>
      </c>
      <c r="F329" s="49"/>
      <c r="G329" s="36">
        <f>G330</f>
        <v>2810</v>
      </c>
    </row>
    <row r="330" spans="1:7" ht="31.5">
      <c r="A330" s="131" t="s">
        <v>265</v>
      </c>
      <c r="B330" s="154">
        <v>904</v>
      </c>
      <c r="C330" s="49" t="s">
        <v>14</v>
      </c>
      <c r="D330" s="49" t="s">
        <v>105</v>
      </c>
      <c r="E330" s="154" t="s">
        <v>326</v>
      </c>
      <c r="F330" s="49"/>
      <c r="G330" s="36">
        <f>G331</f>
        <v>2810</v>
      </c>
    </row>
    <row r="331" spans="1:7" ht="47.25">
      <c r="A331" s="131" t="s">
        <v>376</v>
      </c>
      <c r="B331" s="154">
        <v>904</v>
      </c>
      <c r="C331" s="49" t="s">
        <v>14</v>
      </c>
      <c r="D331" s="49" t="s">
        <v>105</v>
      </c>
      <c r="E331" s="154" t="s">
        <v>336</v>
      </c>
      <c r="F331" s="49"/>
      <c r="G331" s="36">
        <f>G332+G333</f>
        <v>2810</v>
      </c>
    </row>
    <row r="332" spans="1:7" s="214" customFormat="1" ht="47.25">
      <c r="A332" s="92" t="s">
        <v>382</v>
      </c>
      <c r="B332" s="155">
        <v>904</v>
      </c>
      <c r="C332" s="48" t="s">
        <v>14</v>
      </c>
      <c r="D332" s="48" t="s">
        <v>105</v>
      </c>
      <c r="E332" s="155" t="s">
        <v>336</v>
      </c>
      <c r="F332" s="48" t="s">
        <v>183</v>
      </c>
      <c r="G332" s="40">
        <v>2200.3</v>
      </c>
    </row>
    <row r="333" spans="1:7" s="214" customFormat="1" ht="15.75">
      <c r="A333" s="47" t="s">
        <v>184</v>
      </c>
      <c r="B333" s="155">
        <v>904</v>
      </c>
      <c r="C333" s="48" t="s">
        <v>14</v>
      </c>
      <c r="D333" s="48" t="s">
        <v>105</v>
      </c>
      <c r="E333" s="155" t="s">
        <v>336</v>
      </c>
      <c r="F333" s="48" t="s">
        <v>185</v>
      </c>
      <c r="G333" s="40">
        <v>609.7</v>
      </c>
    </row>
    <row r="334" spans="1:7" ht="15.75">
      <c r="A334" s="131" t="s">
        <v>266</v>
      </c>
      <c r="B334" s="154">
        <v>904</v>
      </c>
      <c r="C334" s="49" t="s">
        <v>14</v>
      </c>
      <c r="D334" s="49" t="s">
        <v>105</v>
      </c>
      <c r="E334" s="154" t="s">
        <v>340</v>
      </c>
      <c r="F334" s="49"/>
      <c r="G334" s="36">
        <f>G335</f>
        <v>876.3</v>
      </c>
    </row>
    <row r="335" spans="1:7" ht="15.75">
      <c r="A335" s="131" t="s">
        <v>267</v>
      </c>
      <c r="B335" s="154">
        <v>904</v>
      </c>
      <c r="C335" s="49" t="s">
        <v>14</v>
      </c>
      <c r="D335" s="49" t="s">
        <v>105</v>
      </c>
      <c r="E335" s="154" t="s">
        <v>345</v>
      </c>
      <c r="F335" s="49"/>
      <c r="G335" s="36">
        <f>G336</f>
        <v>876.3</v>
      </c>
    </row>
    <row r="336" spans="1:7" ht="31.5" customHeight="1">
      <c r="A336" s="131" t="s">
        <v>268</v>
      </c>
      <c r="B336" s="154">
        <v>904</v>
      </c>
      <c r="C336" s="49" t="s">
        <v>14</v>
      </c>
      <c r="D336" s="49" t="s">
        <v>105</v>
      </c>
      <c r="E336" s="154" t="s">
        <v>346</v>
      </c>
      <c r="F336" s="49"/>
      <c r="G336" s="36">
        <f>G337</f>
        <v>876.3</v>
      </c>
    </row>
    <row r="337" spans="1:7" ht="15.75">
      <c r="A337" s="131" t="s">
        <v>377</v>
      </c>
      <c r="B337" s="154">
        <v>904</v>
      </c>
      <c r="C337" s="49" t="s">
        <v>14</v>
      </c>
      <c r="D337" s="49" t="s">
        <v>105</v>
      </c>
      <c r="E337" s="154" t="s">
        <v>347</v>
      </c>
      <c r="F337" s="49"/>
      <c r="G337" s="36">
        <f>G338+G339</f>
        <v>876.3</v>
      </c>
    </row>
    <row r="338" spans="1:7" s="214" customFormat="1" ht="47.25">
      <c r="A338" s="92" t="s">
        <v>382</v>
      </c>
      <c r="B338" s="155">
        <v>904</v>
      </c>
      <c r="C338" s="48" t="s">
        <v>14</v>
      </c>
      <c r="D338" s="48" t="s">
        <v>105</v>
      </c>
      <c r="E338" s="155" t="s">
        <v>347</v>
      </c>
      <c r="F338" s="48" t="s">
        <v>183</v>
      </c>
      <c r="G338" s="40">
        <v>762</v>
      </c>
    </row>
    <row r="339" spans="1:7" s="214" customFormat="1" ht="15.75">
      <c r="A339" s="47" t="s">
        <v>184</v>
      </c>
      <c r="B339" s="155">
        <v>904</v>
      </c>
      <c r="C339" s="48" t="s">
        <v>14</v>
      </c>
      <c r="D339" s="48" t="s">
        <v>105</v>
      </c>
      <c r="E339" s="155" t="s">
        <v>347</v>
      </c>
      <c r="F339" s="48" t="s">
        <v>185</v>
      </c>
      <c r="G339" s="40">
        <v>114.3</v>
      </c>
    </row>
    <row r="340" spans="1:7" ht="31.5">
      <c r="A340" s="131" t="s">
        <v>269</v>
      </c>
      <c r="B340" s="154">
        <v>904</v>
      </c>
      <c r="C340" s="49" t="s">
        <v>14</v>
      </c>
      <c r="D340" s="49" t="s">
        <v>105</v>
      </c>
      <c r="E340" s="154" t="s">
        <v>348</v>
      </c>
      <c r="F340" s="49"/>
      <c r="G340" s="36">
        <f>G341</f>
        <v>499.5</v>
      </c>
    </row>
    <row r="341" spans="1:7" ht="31.5">
      <c r="A341" s="131" t="s">
        <v>270</v>
      </c>
      <c r="B341" s="154">
        <v>904</v>
      </c>
      <c r="C341" s="49" t="s">
        <v>14</v>
      </c>
      <c r="D341" s="49" t="s">
        <v>105</v>
      </c>
      <c r="E341" s="154" t="s">
        <v>349</v>
      </c>
      <c r="F341" s="49"/>
      <c r="G341" s="36">
        <f>G342</f>
        <v>499.5</v>
      </c>
    </row>
    <row r="342" spans="1:7" ht="31.5">
      <c r="A342" s="131" t="s">
        <v>271</v>
      </c>
      <c r="B342" s="154">
        <v>904</v>
      </c>
      <c r="C342" s="49" t="s">
        <v>14</v>
      </c>
      <c r="D342" s="49" t="s">
        <v>105</v>
      </c>
      <c r="E342" s="154" t="s">
        <v>350</v>
      </c>
      <c r="F342" s="49"/>
      <c r="G342" s="36">
        <f>G343</f>
        <v>499.5</v>
      </c>
    </row>
    <row r="343" spans="1:7" ht="31.5">
      <c r="A343" s="131" t="s">
        <v>378</v>
      </c>
      <c r="B343" s="154">
        <v>904</v>
      </c>
      <c r="C343" s="49" t="s">
        <v>14</v>
      </c>
      <c r="D343" s="49" t="s">
        <v>105</v>
      </c>
      <c r="E343" s="154" t="s">
        <v>352</v>
      </c>
      <c r="F343" s="49"/>
      <c r="G343" s="36">
        <f>G344+G345</f>
        <v>499.5</v>
      </c>
    </row>
    <row r="344" spans="1:7" s="214" customFormat="1" ht="47.25">
      <c r="A344" s="92" t="s">
        <v>382</v>
      </c>
      <c r="B344" s="155">
        <v>904</v>
      </c>
      <c r="C344" s="48" t="s">
        <v>14</v>
      </c>
      <c r="D344" s="48" t="s">
        <v>105</v>
      </c>
      <c r="E344" s="155" t="s">
        <v>352</v>
      </c>
      <c r="F344" s="48" t="s">
        <v>183</v>
      </c>
      <c r="G344" s="40">
        <v>434.4</v>
      </c>
    </row>
    <row r="345" spans="1:7" s="214" customFormat="1" ht="15.75">
      <c r="A345" s="47" t="s">
        <v>184</v>
      </c>
      <c r="B345" s="155">
        <v>904</v>
      </c>
      <c r="C345" s="48" t="s">
        <v>14</v>
      </c>
      <c r="D345" s="48" t="s">
        <v>105</v>
      </c>
      <c r="E345" s="155" t="s">
        <v>352</v>
      </c>
      <c r="F345" s="48" t="s">
        <v>185</v>
      </c>
      <c r="G345" s="40">
        <v>65.1</v>
      </c>
    </row>
    <row r="346" spans="1:7" ht="31.5">
      <c r="A346" s="130" t="s">
        <v>243</v>
      </c>
      <c r="B346" s="50" t="s">
        <v>114</v>
      </c>
      <c r="C346" s="49" t="s">
        <v>14</v>
      </c>
      <c r="D346" s="49" t="s">
        <v>105</v>
      </c>
      <c r="E346" s="154" t="s">
        <v>321</v>
      </c>
      <c r="F346" s="49"/>
      <c r="G346" s="36">
        <f>G347</f>
        <v>122.8</v>
      </c>
    </row>
    <row r="347" spans="1:7" ht="31.5">
      <c r="A347" s="131" t="s">
        <v>244</v>
      </c>
      <c r="B347" s="50" t="s">
        <v>114</v>
      </c>
      <c r="C347" s="49" t="s">
        <v>14</v>
      </c>
      <c r="D347" s="49" t="s">
        <v>105</v>
      </c>
      <c r="E347" s="154" t="s">
        <v>322</v>
      </c>
      <c r="F347" s="49"/>
      <c r="G347" s="36">
        <f>G348</f>
        <v>122.8</v>
      </c>
    </row>
    <row r="348" spans="1:7" ht="31.5">
      <c r="A348" s="131" t="s">
        <v>245</v>
      </c>
      <c r="B348" s="50" t="s">
        <v>114</v>
      </c>
      <c r="C348" s="49" t="s">
        <v>14</v>
      </c>
      <c r="D348" s="49" t="s">
        <v>105</v>
      </c>
      <c r="E348" s="154" t="s">
        <v>323</v>
      </c>
      <c r="F348" s="49"/>
      <c r="G348" s="36">
        <f>G349</f>
        <v>122.8</v>
      </c>
    </row>
    <row r="349" spans="1:7" ht="47.25">
      <c r="A349" s="131" t="s">
        <v>379</v>
      </c>
      <c r="B349" s="50" t="s">
        <v>114</v>
      </c>
      <c r="C349" s="49" t="s">
        <v>14</v>
      </c>
      <c r="D349" s="49" t="s">
        <v>105</v>
      </c>
      <c r="E349" s="154" t="s">
        <v>324</v>
      </c>
      <c r="F349" s="49"/>
      <c r="G349" s="36">
        <f>G350</f>
        <v>122.8</v>
      </c>
    </row>
    <row r="350" spans="1:7" s="214" customFormat="1" ht="15.75">
      <c r="A350" s="47" t="s">
        <v>184</v>
      </c>
      <c r="B350" s="52" t="s">
        <v>114</v>
      </c>
      <c r="C350" s="48" t="s">
        <v>14</v>
      </c>
      <c r="D350" s="48" t="s">
        <v>105</v>
      </c>
      <c r="E350" s="155" t="s">
        <v>324</v>
      </c>
      <c r="F350" s="48" t="s">
        <v>185</v>
      </c>
      <c r="G350" s="40">
        <v>122.8</v>
      </c>
    </row>
    <row r="351" spans="1:7" ht="15.75">
      <c r="A351" s="131" t="s">
        <v>272</v>
      </c>
      <c r="B351" s="154">
        <v>904</v>
      </c>
      <c r="C351" s="49" t="s">
        <v>14</v>
      </c>
      <c r="D351" s="49" t="s">
        <v>105</v>
      </c>
      <c r="E351" s="154" t="s">
        <v>355</v>
      </c>
      <c r="F351" s="49"/>
      <c r="G351" s="36">
        <f>G352+G356</f>
        <v>877.1000000000001</v>
      </c>
    </row>
    <row r="352" spans="1:7" ht="31.5">
      <c r="A352" s="131" t="s">
        <v>273</v>
      </c>
      <c r="B352" s="154">
        <v>904</v>
      </c>
      <c r="C352" s="49" t="s">
        <v>14</v>
      </c>
      <c r="D352" s="49" t="s">
        <v>105</v>
      </c>
      <c r="E352" s="154" t="s">
        <v>358</v>
      </c>
      <c r="F352" s="49"/>
      <c r="G352" s="36">
        <f>G353</f>
        <v>520.3000000000001</v>
      </c>
    </row>
    <row r="353" spans="1:7" ht="31.5">
      <c r="A353" s="131" t="s">
        <v>380</v>
      </c>
      <c r="B353" s="154">
        <v>904</v>
      </c>
      <c r="C353" s="49" t="s">
        <v>14</v>
      </c>
      <c r="D353" s="49" t="s">
        <v>105</v>
      </c>
      <c r="E353" s="154" t="s">
        <v>359</v>
      </c>
      <c r="F353" s="49"/>
      <c r="G353" s="36">
        <f>G354+G355</f>
        <v>520.3000000000001</v>
      </c>
    </row>
    <row r="354" spans="1:7" s="214" customFormat="1" ht="47.25">
      <c r="A354" s="92" t="s">
        <v>382</v>
      </c>
      <c r="B354" s="155">
        <v>904</v>
      </c>
      <c r="C354" s="48" t="s">
        <v>14</v>
      </c>
      <c r="D354" s="48" t="s">
        <v>105</v>
      </c>
      <c r="E354" s="155" t="s">
        <v>359</v>
      </c>
      <c r="F354" s="48" t="s">
        <v>183</v>
      </c>
      <c r="G354" s="40">
        <v>509.6</v>
      </c>
    </row>
    <row r="355" spans="1:7" s="214" customFormat="1" ht="15.75">
      <c r="A355" s="47" t="s">
        <v>184</v>
      </c>
      <c r="B355" s="217">
        <v>904</v>
      </c>
      <c r="C355" s="70" t="s">
        <v>14</v>
      </c>
      <c r="D355" s="70" t="s">
        <v>105</v>
      </c>
      <c r="E355" s="217" t="s">
        <v>359</v>
      </c>
      <c r="F355" s="48" t="s">
        <v>185</v>
      </c>
      <c r="G355" s="40">
        <v>10.7</v>
      </c>
    </row>
    <row r="356" spans="1:7" s="211" customFormat="1" ht="15.75">
      <c r="A356" s="253" t="s">
        <v>443</v>
      </c>
      <c r="B356" s="184">
        <v>904</v>
      </c>
      <c r="C356" s="3" t="s">
        <v>14</v>
      </c>
      <c r="D356" s="3" t="s">
        <v>105</v>
      </c>
      <c r="E356" s="184" t="s">
        <v>444</v>
      </c>
      <c r="F356" s="116"/>
      <c r="G356" s="117">
        <f>G357+G360</f>
        <v>356.8</v>
      </c>
    </row>
    <row r="357" spans="1:7" s="211" customFormat="1" ht="31.5">
      <c r="A357" s="253" t="s">
        <v>380</v>
      </c>
      <c r="B357" s="184">
        <v>904</v>
      </c>
      <c r="C357" s="3" t="s">
        <v>14</v>
      </c>
      <c r="D357" s="3" t="s">
        <v>105</v>
      </c>
      <c r="E357" s="184" t="s">
        <v>442</v>
      </c>
      <c r="F357" s="116"/>
      <c r="G357" s="117">
        <f>G358+G359</f>
        <v>356.1</v>
      </c>
    </row>
    <row r="358" spans="1:7" s="211" customFormat="1" ht="47.25">
      <c r="A358" s="188" t="s">
        <v>382</v>
      </c>
      <c r="B358" s="185">
        <v>904</v>
      </c>
      <c r="C358" s="116" t="s">
        <v>14</v>
      </c>
      <c r="D358" s="116" t="s">
        <v>105</v>
      </c>
      <c r="E358" s="185" t="s">
        <v>442</v>
      </c>
      <c r="F358" s="116" t="s">
        <v>183</v>
      </c>
      <c r="G358" s="27">
        <v>302.5</v>
      </c>
    </row>
    <row r="359" spans="1:7" s="211" customFormat="1" ht="15.75">
      <c r="A359" s="118" t="s">
        <v>184</v>
      </c>
      <c r="B359" s="185">
        <v>904</v>
      </c>
      <c r="C359" s="116" t="s">
        <v>14</v>
      </c>
      <c r="D359" s="116" t="s">
        <v>105</v>
      </c>
      <c r="E359" s="185" t="s">
        <v>442</v>
      </c>
      <c r="F359" s="116" t="s">
        <v>185</v>
      </c>
      <c r="G359" s="27">
        <v>53.6</v>
      </c>
    </row>
    <row r="360" spans="1:7" s="211" customFormat="1" ht="63">
      <c r="A360" s="255" t="s">
        <v>446</v>
      </c>
      <c r="B360" s="184">
        <v>904</v>
      </c>
      <c r="C360" s="3" t="s">
        <v>14</v>
      </c>
      <c r="D360" s="3" t="s">
        <v>105</v>
      </c>
      <c r="E360" s="184" t="s">
        <v>445</v>
      </c>
      <c r="F360" s="3"/>
      <c r="G360" s="117">
        <f>G361</f>
        <v>0.7</v>
      </c>
    </row>
    <row r="361" spans="1:7" s="211" customFormat="1" ht="15.75">
      <c r="A361" s="118" t="s">
        <v>184</v>
      </c>
      <c r="B361" s="185">
        <v>904</v>
      </c>
      <c r="C361" s="116" t="s">
        <v>14</v>
      </c>
      <c r="D361" s="116" t="s">
        <v>105</v>
      </c>
      <c r="E361" s="185" t="s">
        <v>445</v>
      </c>
      <c r="F361" s="116" t="s">
        <v>185</v>
      </c>
      <c r="G361" s="27">
        <v>0.7</v>
      </c>
    </row>
    <row r="362" spans="1:7" ht="41.25" customHeight="1">
      <c r="A362" s="61" t="s">
        <v>154</v>
      </c>
      <c r="B362" s="62" t="s">
        <v>114</v>
      </c>
      <c r="C362" s="62" t="s">
        <v>51</v>
      </c>
      <c r="D362" s="62"/>
      <c r="E362" s="62"/>
      <c r="F362" s="62"/>
      <c r="G362" s="41">
        <f>G363+G374</f>
        <v>4697.9</v>
      </c>
    </row>
    <row r="363" spans="1:7" ht="37.5">
      <c r="A363" s="61" t="s">
        <v>150</v>
      </c>
      <c r="B363" s="62" t="s">
        <v>114</v>
      </c>
      <c r="C363" s="62" t="s">
        <v>51</v>
      </c>
      <c r="D363" s="62" t="s">
        <v>75</v>
      </c>
      <c r="E363" s="62"/>
      <c r="F363" s="62"/>
      <c r="G363" s="125">
        <f>G364+G369</f>
        <v>3494.9</v>
      </c>
    </row>
    <row r="364" spans="1:7" ht="31.5">
      <c r="A364" s="9" t="s">
        <v>151</v>
      </c>
      <c r="B364" s="49" t="s">
        <v>114</v>
      </c>
      <c r="C364" s="49" t="s">
        <v>51</v>
      </c>
      <c r="D364" s="49" t="s">
        <v>75</v>
      </c>
      <c r="E364" s="49" t="s">
        <v>152</v>
      </c>
      <c r="F364" s="49"/>
      <c r="G364" s="36">
        <f>G365</f>
        <v>3470.3</v>
      </c>
    </row>
    <row r="365" spans="1:7" ht="15.75">
      <c r="A365" s="9" t="s">
        <v>11</v>
      </c>
      <c r="B365" s="49" t="s">
        <v>114</v>
      </c>
      <c r="C365" s="49" t="s">
        <v>51</v>
      </c>
      <c r="D365" s="49" t="s">
        <v>75</v>
      </c>
      <c r="E365" s="49" t="s">
        <v>153</v>
      </c>
      <c r="F365" s="49"/>
      <c r="G365" s="36">
        <f>G366+G367+G368</f>
        <v>3470.3</v>
      </c>
    </row>
    <row r="366" spans="1:7" s="214" customFormat="1" ht="47.25">
      <c r="A366" s="92" t="s">
        <v>382</v>
      </c>
      <c r="B366" s="80">
        <v>904</v>
      </c>
      <c r="C366" s="48" t="s">
        <v>51</v>
      </c>
      <c r="D366" s="48" t="s">
        <v>75</v>
      </c>
      <c r="E366" s="48" t="s">
        <v>153</v>
      </c>
      <c r="F366" s="48" t="s">
        <v>183</v>
      </c>
      <c r="G366" s="40">
        <v>2799.4</v>
      </c>
    </row>
    <row r="367" spans="1:7" s="214" customFormat="1" ht="15.75">
      <c r="A367" s="47" t="s">
        <v>184</v>
      </c>
      <c r="B367" s="80">
        <v>904</v>
      </c>
      <c r="C367" s="48" t="s">
        <v>51</v>
      </c>
      <c r="D367" s="48" t="s">
        <v>75</v>
      </c>
      <c r="E367" s="48" t="s">
        <v>153</v>
      </c>
      <c r="F367" s="48" t="s">
        <v>185</v>
      </c>
      <c r="G367" s="40">
        <v>663.9</v>
      </c>
    </row>
    <row r="368" spans="1:7" s="214" customFormat="1" ht="15.75">
      <c r="A368" s="212" t="s">
        <v>186</v>
      </c>
      <c r="B368" s="80">
        <v>904</v>
      </c>
      <c r="C368" s="48" t="s">
        <v>51</v>
      </c>
      <c r="D368" s="48" t="s">
        <v>75</v>
      </c>
      <c r="E368" s="48" t="s">
        <v>153</v>
      </c>
      <c r="F368" s="48" t="s">
        <v>187</v>
      </c>
      <c r="G368" s="40">
        <v>7</v>
      </c>
    </row>
    <row r="369" spans="1:7" ht="31.5">
      <c r="A369" s="130" t="s">
        <v>243</v>
      </c>
      <c r="B369" s="50" t="s">
        <v>114</v>
      </c>
      <c r="C369" s="49" t="s">
        <v>51</v>
      </c>
      <c r="D369" s="49" t="s">
        <v>75</v>
      </c>
      <c r="E369" s="154" t="s">
        <v>321</v>
      </c>
      <c r="F369" s="49"/>
      <c r="G369" s="36">
        <f>G370</f>
        <v>24.6</v>
      </c>
    </row>
    <row r="370" spans="1:7" ht="31.5">
      <c r="A370" s="131" t="s">
        <v>244</v>
      </c>
      <c r="B370" s="50" t="s">
        <v>114</v>
      </c>
      <c r="C370" s="49" t="s">
        <v>51</v>
      </c>
      <c r="D370" s="49" t="s">
        <v>75</v>
      </c>
      <c r="E370" s="154" t="s">
        <v>322</v>
      </c>
      <c r="F370" s="49"/>
      <c r="G370" s="36">
        <f>G371</f>
        <v>24.6</v>
      </c>
    </row>
    <row r="371" spans="1:7" ht="31.5">
      <c r="A371" s="131" t="s">
        <v>245</v>
      </c>
      <c r="B371" s="50" t="s">
        <v>114</v>
      </c>
      <c r="C371" s="49" t="s">
        <v>51</v>
      </c>
      <c r="D371" s="49" t="s">
        <v>75</v>
      </c>
      <c r="E371" s="154" t="s">
        <v>323</v>
      </c>
      <c r="F371" s="49"/>
      <c r="G371" s="36">
        <f>G372</f>
        <v>24.6</v>
      </c>
    </row>
    <row r="372" spans="1:7" ht="47.25">
      <c r="A372" s="131" t="s">
        <v>379</v>
      </c>
      <c r="B372" s="50" t="s">
        <v>114</v>
      </c>
      <c r="C372" s="49" t="s">
        <v>51</v>
      </c>
      <c r="D372" s="49" t="s">
        <v>75</v>
      </c>
      <c r="E372" s="154" t="s">
        <v>324</v>
      </c>
      <c r="F372" s="49"/>
      <c r="G372" s="36">
        <f>G373</f>
        <v>24.6</v>
      </c>
    </row>
    <row r="373" spans="1:7" s="214" customFormat="1" ht="15.75">
      <c r="A373" s="47" t="s">
        <v>184</v>
      </c>
      <c r="B373" s="52" t="s">
        <v>114</v>
      </c>
      <c r="C373" s="48" t="s">
        <v>51</v>
      </c>
      <c r="D373" s="48" t="s">
        <v>75</v>
      </c>
      <c r="E373" s="155" t="s">
        <v>324</v>
      </c>
      <c r="F373" s="48" t="s">
        <v>185</v>
      </c>
      <c r="G373" s="40">
        <v>24.6</v>
      </c>
    </row>
    <row r="374" spans="1:7" ht="37.5">
      <c r="A374" s="61" t="s">
        <v>165</v>
      </c>
      <c r="B374" s="62" t="s">
        <v>114</v>
      </c>
      <c r="C374" s="62" t="s">
        <v>51</v>
      </c>
      <c r="D374" s="62" t="s">
        <v>58</v>
      </c>
      <c r="E374" s="62"/>
      <c r="F374" s="62"/>
      <c r="G374" s="125">
        <f>G378+G375</f>
        <v>1203</v>
      </c>
    </row>
    <row r="375" spans="1:7" ht="15.75">
      <c r="A375" s="9" t="s">
        <v>59</v>
      </c>
      <c r="B375" s="49" t="s">
        <v>114</v>
      </c>
      <c r="C375" s="49" t="s">
        <v>51</v>
      </c>
      <c r="D375" s="49" t="s">
        <v>58</v>
      </c>
      <c r="E375" s="49" t="s">
        <v>60</v>
      </c>
      <c r="F375" s="49"/>
      <c r="G375" s="36">
        <f>G376</f>
        <v>100</v>
      </c>
    </row>
    <row r="376" spans="1:7" ht="15.75">
      <c r="A376" s="9" t="s">
        <v>61</v>
      </c>
      <c r="B376" s="49" t="s">
        <v>114</v>
      </c>
      <c r="C376" s="49" t="s">
        <v>51</v>
      </c>
      <c r="D376" s="49" t="s">
        <v>58</v>
      </c>
      <c r="E376" s="49" t="s">
        <v>62</v>
      </c>
      <c r="F376" s="49"/>
      <c r="G376" s="36">
        <f>G377</f>
        <v>100</v>
      </c>
    </row>
    <row r="377" spans="1:7" s="214" customFormat="1" ht="15.75">
      <c r="A377" s="47" t="s">
        <v>184</v>
      </c>
      <c r="B377" s="48" t="s">
        <v>114</v>
      </c>
      <c r="C377" s="48" t="s">
        <v>51</v>
      </c>
      <c r="D377" s="48" t="s">
        <v>58</v>
      </c>
      <c r="E377" s="48" t="s">
        <v>62</v>
      </c>
      <c r="F377" s="48" t="s">
        <v>185</v>
      </c>
      <c r="G377" s="40">
        <v>100</v>
      </c>
    </row>
    <row r="378" spans="1:7" ht="15.75">
      <c r="A378" s="9" t="s">
        <v>246</v>
      </c>
      <c r="B378" s="49" t="s">
        <v>114</v>
      </c>
      <c r="C378" s="49" t="s">
        <v>51</v>
      </c>
      <c r="D378" s="49" t="s">
        <v>58</v>
      </c>
      <c r="E378" s="49" t="s">
        <v>47</v>
      </c>
      <c r="F378" s="49"/>
      <c r="G378" s="36">
        <f>G379+G381</f>
        <v>1103</v>
      </c>
    </row>
    <row r="379" spans="1:7" ht="31.5">
      <c r="A379" s="9" t="s">
        <v>274</v>
      </c>
      <c r="B379" s="49" t="s">
        <v>114</v>
      </c>
      <c r="C379" s="49" t="s">
        <v>51</v>
      </c>
      <c r="D379" s="49" t="s">
        <v>58</v>
      </c>
      <c r="E379" s="49" t="s">
        <v>166</v>
      </c>
      <c r="F379" s="49"/>
      <c r="G379" s="36">
        <f>G380</f>
        <v>803</v>
      </c>
    </row>
    <row r="380" spans="1:7" s="214" customFormat="1" ht="15.75">
      <c r="A380" s="47" t="s">
        <v>184</v>
      </c>
      <c r="B380" s="48" t="s">
        <v>114</v>
      </c>
      <c r="C380" s="48" t="s">
        <v>51</v>
      </c>
      <c r="D380" s="48" t="s">
        <v>58</v>
      </c>
      <c r="E380" s="48" t="s">
        <v>166</v>
      </c>
      <c r="F380" s="48" t="s">
        <v>185</v>
      </c>
      <c r="G380" s="40">
        <v>803</v>
      </c>
    </row>
    <row r="381" spans="1:7" ht="31.5">
      <c r="A381" s="9" t="s">
        <v>275</v>
      </c>
      <c r="B381" s="49" t="s">
        <v>114</v>
      </c>
      <c r="C381" s="49" t="s">
        <v>51</v>
      </c>
      <c r="D381" s="49" t="s">
        <v>58</v>
      </c>
      <c r="E381" s="49" t="s">
        <v>167</v>
      </c>
      <c r="F381" s="48"/>
      <c r="G381" s="36">
        <f>G382</f>
        <v>300</v>
      </c>
    </row>
    <row r="382" spans="1:7" s="214" customFormat="1" ht="15.75">
      <c r="A382" s="47" t="s">
        <v>184</v>
      </c>
      <c r="B382" s="48" t="s">
        <v>114</v>
      </c>
      <c r="C382" s="48" t="s">
        <v>51</v>
      </c>
      <c r="D382" s="48" t="s">
        <v>58</v>
      </c>
      <c r="E382" s="48" t="s">
        <v>167</v>
      </c>
      <c r="F382" s="48" t="s">
        <v>185</v>
      </c>
      <c r="G382" s="40">
        <v>300</v>
      </c>
    </row>
    <row r="383" spans="1:7" ht="18.75">
      <c r="A383" s="61" t="s">
        <v>65</v>
      </c>
      <c r="B383" s="62" t="s">
        <v>114</v>
      </c>
      <c r="C383" s="62" t="s">
        <v>36</v>
      </c>
      <c r="D383" s="62"/>
      <c r="E383" s="62"/>
      <c r="F383" s="62"/>
      <c r="G383" s="41">
        <f>G394+G390+G384</f>
        <v>4454.2</v>
      </c>
    </row>
    <row r="384" spans="1:7" ht="18.75">
      <c r="A384" s="166" t="s">
        <v>360</v>
      </c>
      <c r="B384" s="62" t="s">
        <v>114</v>
      </c>
      <c r="C384" s="62" t="s">
        <v>36</v>
      </c>
      <c r="D384" s="62" t="s">
        <v>74</v>
      </c>
      <c r="E384" s="62"/>
      <c r="F384" s="62"/>
      <c r="G384" s="125">
        <f>G385</f>
        <v>1207.5</v>
      </c>
    </row>
    <row r="385" spans="1:7" ht="31.5">
      <c r="A385" s="165" t="s">
        <v>362</v>
      </c>
      <c r="B385" s="49" t="s">
        <v>114</v>
      </c>
      <c r="C385" s="49" t="s">
        <v>36</v>
      </c>
      <c r="D385" s="49" t="s">
        <v>74</v>
      </c>
      <c r="E385" s="49" t="s">
        <v>361</v>
      </c>
      <c r="F385" s="49"/>
      <c r="G385" s="117">
        <f>G386</f>
        <v>1207.5</v>
      </c>
    </row>
    <row r="386" spans="1:7" ht="15.75">
      <c r="A386" s="165" t="s">
        <v>363</v>
      </c>
      <c r="B386" s="49" t="s">
        <v>114</v>
      </c>
      <c r="C386" s="49" t="s">
        <v>36</v>
      </c>
      <c r="D386" s="49" t="s">
        <v>74</v>
      </c>
      <c r="E386" s="167" t="s">
        <v>364</v>
      </c>
      <c r="F386" s="49"/>
      <c r="G386" s="36">
        <f>G387</f>
        <v>1207.5</v>
      </c>
    </row>
    <row r="387" spans="1:7" ht="31.5">
      <c r="A387" s="165" t="s">
        <v>365</v>
      </c>
      <c r="B387" s="49" t="s">
        <v>114</v>
      </c>
      <c r="C387" s="49" t="s">
        <v>36</v>
      </c>
      <c r="D387" s="49" t="s">
        <v>74</v>
      </c>
      <c r="E387" s="49" t="s">
        <v>366</v>
      </c>
      <c r="F387" s="49"/>
      <c r="G387" s="36">
        <f>G388</f>
        <v>1207.5</v>
      </c>
    </row>
    <row r="388" spans="1:7" ht="31.5">
      <c r="A388" s="165" t="s">
        <v>368</v>
      </c>
      <c r="B388" s="49" t="s">
        <v>114</v>
      </c>
      <c r="C388" s="49" t="s">
        <v>36</v>
      </c>
      <c r="D388" s="49" t="s">
        <v>74</v>
      </c>
      <c r="E388" s="49" t="s">
        <v>367</v>
      </c>
      <c r="F388" s="49"/>
      <c r="G388" s="36">
        <f>G389</f>
        <v>1207.5</v>
      </c>
    </row>
    <row r="389" spans="1:7" s="214" customFormat="1" ht="15.75">
      <c r="A389" s="47" t="s">
        <v>184</v>
      </c>
      <c r="B389" s="48" t="s">
        <v>114</v>
      </c>
      <c r="C389" s="48" t="s">
        <v>36</v>
      </c>
      <c r="D389" s="48" t="s">
        <v>74</v>
      </c>
      <c r="E389" s="48" t="s">
        <v>367</v>
      </c>
      <c r="F389" s="48" t="s">
        <v>185</v>
      </c>
      <c r="G389" s="40">
        <v>1207.5</v>
      </c>
    </row>
    <row r="390" spans="1:7" ht="18.75">
      <c r="A390" s="61" t="s">
        <v>217</v>
      </c>
      <c r="B390" s="62" t="s">
        <v>114</v>
      </c>
      <c r="C390" s="62" t="s">
        <v>36</v>
      </c>
      <c r="D390" s="62" t="s">
        <v>13</v>
      </c>
      <c r="E390" s="62"/>
      <c r="F390" s="62"/>
      <c r="G390" s="125">
        <f>G391</f>
        <v>383.1</v>
      </c>
    </row>
    <row r="391" spans="1:7" ht="15.75">
      <c r="A391" s="9" t="s">
        <v>218</v>
      </c>
      <c r="B391" s="49" t="s">
        <v>114</v>
      </c>
      <c r="C391" s="49" t="s">
        <v>36</v>
      </c>
      <c r="D391" s="49" t="s">
        <v>13</v>
      </c>
      <c r="E391" s="49" t="s">
        <v>215</v>
      </c>
      <c r="F391" s="49"/>
      <c r="G391" s="36">
        <f>G392</f>
        <v>383.1</v>
      </c>
    </row>
    <row r="392" spans="1:7" ht="47.25">
      <c r="A392" s="9" t="s">
        <v>219</v>
      </c>
      <c r="B392" s="49" t="s">
        <v>114</v>
      </c>
      <c r="C392" s="49" t="s">
        <v>36</v>
      </c>
      <c r="D392" s="49" t="s">
        <v>13</v>
      </c>
      <c r="E392" s="49" t="s">
        <v>216</v>
      </c>
      <c r="F392" s="49"/>
      <c r="G392" s="36">
        <f>G393</f>
        <v>383.1</v>
      </c>
    </row>
    <row r="393" spans="1:7" s="214" customFormat="1" ht="15.75">
      <c r="A393" s="212" t="s">
        <v>186</v>
      </c>
      <c r="B393" s="48" t="s">
        <v>114</v>
      </c>
      <c r="C393" s="48" t="s">
        <v>36</v>
      </c>
      <c r="D393" s="48" t="s">
        <v>13</v>
      </c>
      <c r="E393" s="48" t="s">
        <v>216</v>
      </c>
      <c r="F393" s="48" t="s">
        <v>187</v>
      </c>
      <c r="G393" s="27">
        <v>383.1</v>
      </c>
    </row>
    <row r="394" spans="1:7" ht="18.75">
      <c r="A394" s="99" t="s">
        <v>66</v>
      </c>
      <c r="B394" s="62" t="s">
        <v>114</v>
      </c>
      <c r="C394" s="62" t="s">
        <v>36</v>
      </c>
      <c r="D394" s="62" t="s">
        <v>67</v>
      </c>
      <c r="E394" s="62"/>
      <c r="F394" s="62" t="s">
        <v>68</v>
      </c>
      <c r="G394" s="125">
        <f>G395+G398+G407+G412+G400</f>
        <v>2863.6</v>
      </c>
    </row>
    <row r="395" spans="1:7" ht="15.75">
      <c r="A395" s="91" t="s">
        <v>69</v>
      </c>
      <c r="B395" s="49" t="s">
        <v>114</v>
      </c>
      <c r="C395" s="49" t="s">
        <v>36</v>
      </c>
      <c r="D395" s="49" t="s">
        <v>67</v>
      </c>
      <c r="E395" s="49" t="s">
        <v>70</v>
      </c>
      <c r="F395" s="49"/>
      <c r="G395" s="36">
        <f>G396</f>
        <v>433.2</v>
      </c>
    </row>
    <row r="396" spans="1:7" ht="15.75">
      <c r="A396" s="91" t="s">
        <v>71</v>
      </c>
      <c r="B396" s="49" t="s">
        <v>114</v>
      </c>
      <c r="C396" s="49" t="s">
        <v>36</v>
      </c>
      <c r="D396" s="49" t="s">
        <v>67</v>
      </c>
      <c r="E396" s="49" t="s">
        <v>72</v>
      </c>
      <c r="F396" s="49"/>
      <c r="G396" s="36">
        <f>G397</f>
        <v>433.2</v>
      </c>
    </row>
    <row r="397" spans="1:7" s="214" customFormat="1" ht="15.75">
      <c r="A397" s="47" t="s">
        <v>184</v>
      </c>
      <c r="B397" s="48" t="s">
        <v>114</v>
      </c>
      <c r="C397" s="48" t="s">
        <v>36</v>
      </c>
      <c r="D397" s="48" t="s">
        <v>67</v>
      </c>
      <c r="E397" s="48" t="s">
        <v>72</v>
      </c>
      <c r="F397" s="48" t="s">
        <v>185</v>
      </c>
      <c r="G397" s="40">
        <v>433.2</v>
      </c>
    </row>
    <row r="398" spans="1:7" ht="47.25">
      <c r="A398" s="136" t="s">
        <v>168</v>
      </c>
      <c r="B398" s="3" t="s">
        <v>114</v>
      </c>
      <c r="C398" s="3" t="s">
        <v>36</v>
      </c>
      <c r="D398" s="3" t="s">
        <v>67</v>
      </c>
      <c r="E398" s="3" t="s">
        <v>126</v>
      </c>
      <c r="F398" s="3"/>
      <c r="G398" s="117">
        <f>G399</f>
        <v>203.2</v>
      </c>
    </row>
    <row r="399" spans="1:7" s="214" customFormat="1" ht="15.75">
      <c r="A399" s="47" t="s">
        <v>186</v>
      </c>
      <c r="B399" s="48" t="s">
        <v>114</v>
      </c>
      <c r="C399" s="48" t="s">
        <v>36</v>
      </c>
      <c r="D399" s="48" t="s">
        <v>67</v>
      </c>
      <c r="E399" s="48" t="s">
        <v>126</v>
      </c>
      <c r="F399" s="48" t="s">
        <v>187</v>
      </c>
      <c r="G399" s="40">
        <v>203.2</v>
      </c>
    </row>
    <row r="400" spans="1:7" s="211" customFormat="1" ht="31.5">
      <c r="A400" s="253" t="s">
        <v>453</v>
      </c>
      <c r="B400" s="3" t="s">
        <v>114</v>
      </c>
      <c r="C400" s="3" t="s">
        <v>36</v>
      </c>
      <c r="D400" s="3" t="s">
        <v>67</v>
      </c>
      <c r="E400" s="3" t="s">
        <v>361</v>
      </c>
      <c r="F400" s="116"/>
      <c r="G400" s="117">
        <f>G401</f>
        <v>600</v>
      </c>
    </row>
    <row r="401" spans="1:7" s="211" customFormat="1" ht="31.5">
      <c r="A401" s="253" t="s">
        <v>451</v>
      </c>
      <c r="B401" s="3" t="s">
        <v>114</v>
      </c>
      <c r="C401" s="3" t="s">
        <v>36</v>
      </c>
      <c r="D401" s="3" t="s">
        <v>67</v>
      </c>
      <c r="E401" s="3" t="s">
        <v>452</v>
      </c>
      <c r="F401" s="116"/>
      <c r="G401" s="117">
        <f>G402+G405</f>
        <v>600</v>
      </c>
    </row>
    <row r="402" spans="1:7" s="211" customFormat="1" ht="47.25">
      <c r="A402" s="253" t="s">
        <v>450</v>
      </c>
      <c r="B402" s="3" t="s">
        <v>114</v>
      </c>
      <c r="C402" s="3" t="s">
        <v>36</v>
      </c>
      <c r="D402" s="3" t="s">
        <v>67</v>
      </c>
      <c r="E402" s="3" t="s">
        <v>449</v>
      </c>
      <c r="F402" s="116"/>
      <c r="G402" s="117">
        <f>G403</f>
        <v>132</v>
      </c>
    </row>
    <row r="403" spans="1:7" s="211" customFormat="1" ht="15.75">
      <c r="A403" s="253" t="s">
        <v>448</v>
      </c>
      <c r="B403" s="3" t="s">
        <v>114</v>
      </c>
      <c r="C403" s="3" t="s">
        <v>36</v>
      </c>
      <c r="D403" s="3" t="s">
        <v>67</v>
      </c>
      <c r="E403" s="3" t="s">
        <v>447</v>
      </c>
      <c r="F403" s="116"/>
      <c r="G403" s="117">
        <f>G404</f>
        <v>132</v>
      </c>
    </row>
    <row r="404" spans="1:7" s="211" customFormat="1" ht="15.75">
      <c r="A404" s="118" t="s">
        <v>186</v>
      </c>
      <c r="B404" s="116" t="s">
        <v>114</v>
      </c>
      <c r="C404" s="116" t="s">
        <v>36</v>
      </c>
      <c r="D404" s="116" t="s">
        <v>67</v>
      </c>
      <c r="E404" s="116" t="s">
        <v>447</v>
      </c>
      <c r="F404" s="116" t="s">
        <v>187</v>
      </c>
      <c r="G404" s="27">
        <v>132</v>
      </c>
    </row>
    <row r="405" spans="1:7" s="211" customFormat="1" ht="31.5">
      <c r="A405" s="253" t="s">
        <v>455</v>
      </c>
      <c r="B405" s="3" t="s">
        <v>114</v>
      </c>
      <c r="C405" s="3" t="s">
        <v>36</v>
      </c>
      <c r="D405" s="3" t="s">
        <v>67</v>
      </c>
      <c r="E405" s="3" t="s">
        <v>454</v>
      </c>
      <c r="F405" s="116"/>
      <c r="G405" s="117">
        <f>G406</f>
        <v>468</v>
      </c>
    </row>
    <row r="406" spans="1:7" s="214" customFormat="1" ht="15.75">
      <c r="A406" s="47" t="s">
        <v>186</v>
      </c>
      <c r="B406" s="48" t="s">
        <v>114</v>
      </c>
      <c r="C406" s="48" t="s">
        <v>36</v>
      </c>
      <c r="D406" s="48" t="s">
        <v>67</v>
      </c>
      <c r="E406" s="48" t="s">
        <v>454</v>
      </c>
      <c r="F406" s="48" t="s">
        <v>187</v>
      </c>
      <c r="G406" s="40">
        <v>468</v>
      </c>
    </row>
    <row r="407" spans="1:7" ht="31.5">
      <c r="A407" s="172" t="s">
        <v>269</v>
      </c>
      <c r="B407" s="71" t="s">
        <v>114</v>
      </c>
      <c r="C407" s="71" t="s">
        <v>36</v>
      </c>
      <c r="D407" s="71" t="s">
        <v>67</v>
      </c>
      <c r="E407" s="169" t="s">
        <v>348</v>
      </c>
      <c r="F407" s="71"/>
      <c r="G407" s="36">
        <f>G408</f>
        <v>1425.2</v>
      </c>
    </row>
    <row r="408" spans="1:7" ht="31.5">
      <c r="A408" s="131" t="s">
        <v>270</v>
      </c>
      <c r="B408" s="49" t="s">
        <v>114</v>
      </c>
      <c r="C408" s="49" t="s">
        <v>36</v>
      </c>
      <c r="D408" s="49" t="s">
        <v>67</v>
      </c>
      <c r="E408" s="154" t="s">
        <v>349</v>
      </c>
      <c r="F408" s="49"/>
      <c r="G408" s="36">
        <f>G409</f>
        <v>1425.2</v>
      </c>
    </row>
    <row r="409" spans="1:7" ht="31.5">
      <c r="A409" s="131" t="s">
        <v>271</v>
      </c>
      <c r="B409" s="49" t="s">
        <v>114</v>
      </c>
      <c r="C409" s="49" t="s">
        <v>36</v>
      </c>
      <c r="D409" s="49" t="s">
        <v>67</v>
      </c>
      <c r="E409" s="154" t="s">
        <v>350</v>
      </c>
      <c r="F409" s="49"/>
      <c r="G409" s="36">
        <f>G410</f>
        <v>1425.2</v>
      </c>
    </row>
    <row r="410" spans="1:7" ht="31.5">
      <c r="A410" s="131" t="s">
        <v>381</v>
      </c>
      <c r="B410" s="49" t="s">
        <v>114</v>
      </c>
      <c r="C410" s="49" t="s">
        <v>36</v>
      </c>
      <c r="D410" s="49" t="s">
        <v>67</v>
      </c>
      <c r="E410" s="154" t="s">
        <v>351</v>
      </c>
      <c r="F410" s="49"/>
      <c r="G410" s="36">
        <f>G411</f>
        <v>1425.2</v>
      </c>
    </row>
    <row r="411" spans="1:7" s="214" customFormat="1" ht="15.75">
      <c r="A411" s="212" t="s">
        <v>186</v>
      </c>
      <c r="B411" s="48" t="s">
        <v>114</v>
      </c>
      <c r="C411" s="48" t="s">
        <v>36</v>
      </c>
      <c r="D411" s="48" t="s">
        <v>67</v>
      </c>
      <c r="E411" s="155" t="s">
        <v>351</v>
      </c>
      <c r="F411" s="48" t="s">
        <v>187</v>
      </c>
      <c r="G411" s="40">
        <v>1425.2</v>
      </c>
    </row>
    <row r="412" spans="1:7" ht="15.75">
      <c r="A412" s="9" t="s">
        <v>246</v>
      </c>
      <c r="B412" s="49" t="s">
        <v>114</v>
      </c>
      <c r="C412" s="49" t="s">
        <v>36</v>
      </c>
      <c r="D412" s="49" t="s">
        <v>67</v>
      </c>
      <c r="E412" s="49" t="s">
        <v>47</v>
      </c>
      <c r="F412" s="49"/>
      <c r="G412" s="36">
        <f>G413</f>
        <v>202</v>
      </c>
    </row>
    <row r="413" spans="1:7" ht="31.5">
      <c r="A413" s="91" t="s">
        <v>276</v>
      </c>
      <c r="B413" s="49" t="s">
        <v>114</v>
      </c>
      <c r="C413" s="49" t="s">
        <v>36</v>
      </c>
      <c r="D413" s="49" t="s">
        <v>67</v>
      </c>
      <c r="E413" s="49" t="s">
        <v>110</v>
      </c>
      <c r="F413" s="49"/>
      <c r="G413" s="36">
        <f>G414</f>
        <v>202</v>
      </c>
    </row>
    <row r="414" spans="1:7" s="214" customFormat="1" ht="15.75">
      <c r="A414" s="212" t="s">
        <v>186</v>
      </c>
      <c r="B414" s="48" t="s">
        <v>114</v>
      </c>
      <c r="C414" s="48" t="s">
        <v>36</v>
      </c>
      <c r="D414" s="48" t="s">
        <v>67</v>
      </c>
      <c r="E414" s="48" t="s">
        <v>110</v>
      </c>
      <c r="F414" s="70" t="s">
        <v>187</v>
      </c>
      <c r="G414" s="40">
        <v>202</v>
      </c>
    </row>
    <row r="415" spans="1:7" ht="18.75">
      <c r="A415" s="99" t="s">
        <v>73</v>
      </c>
      <c r="B415" s="62" t="s">
        <v>114</v>
      </c>
      <c r="C415" s="62" t="s">
        <v>74</v>
      </c>
      <c r="D415" s="62"/>
      <c r="E415" s="62"/>
      <c r="F415" s="62"/>
      <c r="G415" s="41">
        <f>G416</f>
        <v>10000</v>
      </c>
    </row>
    <row r="416" spans="1:7" ht="15.75">
      <c r="A416" s="9" t="s">
        <v>180</v>
      </c>
      <c r="B416" s="49" t="s">
        <v>114</v>
      </c>
      <c r="C416" s="49" t="s">
        <v>74</v>
      </c>
      <c r="D416" s="49" t="s">
        <v>14</v>
      </c>
      <c r="E416" s="48"/>
      <c r="F416" s="48"/>
      <c r="G416" s="135">
        <f>G417</f>
        <v>10000</v>
      </c>
    </row>
    <row r="417" spans="1:7" ht="15.75">
      <c r="A417" s="9" t="s">
        <v>246</v>
      </c>
      <c r="B417" s="49" t="s">
        <v>114</v>
      </c>
      <c r="C417" s="49" t="s">
        <v>74</v>
      </c>
      <c r="D417" s="49" t="s">
        <v>14</v>
      </c>
      <c r="E417" s="49" t="s">
        <v>47</v>
      </c>
      <c r="F417" s="49"/>
      <c r="G417" s="102">
        <f>G418</f>
        <v>10000</v>
      </c>
    </row>
    <row r="418" spans="1:7" ht="47.25">
      <c r="A418" s="81" t="s">
        <v>277</v>
      </c>
      <c r="B418" s="49" t="s">
        <v>114</v>
      </c>
      <c r="C418" s="49" t="s">
        <v>74</v>
      </c>
      <c r="D418" s="49" t="s">
        <v>14</v>
      </c>
      <c r="E418" s="49" t="s">
        <v>198</v>
      </c>
      <c r="F418" s="49"/>
      <c r="G418" s="135">
        <f>G419</f>
        <v>10000</v>
      </c>
    </row>
    <row r="419" spans="1:7" s="214" customFormat="1" ht="15.75">
      <c r="A419" s="174" t="s">
        <v>425</v>
      </c>
      <c r="B419" s="48" t="s">
        <v>114</v>
      </c>
      <c r="C419" s="48" t="s">
        <v>74</v>
      </c>
      <c r="D419" s="48" t="s">
        <v>14</v>
      </c>
      <c r="E419" s="48" t="s">
        <v>198</v>
      </c>
      <c r="F419" s="48" t="s">
        <v>194</v>
      </c>
      <c r="G419" s="164">
        <v>10000</v>
      </c>
    </row>
    <row r="420" spans="1:7" ht="18.75">
      <c r="A420" s="157" t="s">
        <v>282</v>
      </c>
      <c r="B420" s="119" t="s">
        <v>114</v>
      </c>
      <c r="C420" s="119" t="s">
        <v>12</v>
      </c>
      <c r="D420" s="119"/>
      <c r="E420" s="119"/>
      <c r="F420" s="94"/>
      <c r="G420" s="35">
        <f>G421</f>
        <v>350</v>
      </c>
    </row>
    <row r="421" spans="1:7" ht="15.75">
      <c r="A421" s="5" t="s">
        <v>278</v>
      </c>
      <c r="B421" s="3" t="s">
        <v>114</v>
      </c>
      <c r="C421" s="3" t="s">
        <v>12</v>
      </c>
      <c r="D421" s="3" t="s">
        <v>74</v>
      </c>
      <c r="E421" s="3"/>
      <c r="F421" s="70"/>
      <c r="G421" s="135">
        <f>G422</f>
        <v>350</v>
      </c>
    </row>
    <row r="422" spans="1:7" ht="15.75">
      <c r="A422" s="5" t="s">
        <v>246</v>
      </c>
      <c r="B422" s="3" t="s">
        <v>114</v>
      </c>
      <c r="C422" s="3" t="s">
        <v>12</v>
      </c>
      <c r="D422" s="3" t="s">
        <v>74</v>
      </c>
      <c r="E422" s="49" t="s">
        <v>47</v>
      </c>
      <c r="F422" s="70"/>
      <c r="G422" s="102">
        <f>G423</f>
        <v>350</v>
      </c>
    </row>
    <row r="423" spans="1:7" ht="20.25" customHeight="1">
      <c r="A423" s="5" t="s">
        <v>279</v>
      </c>
      <c r="B423" s="3" t="s">
        <v>114</v>
      </c>
      <c r="C423" s="3" t="s">
        <v>280</v>
      </c>
      <c r="D423" s="3" t="s">
        <v>74</v>
      </c>
      <c r="E423" s="3" t="s">
        <v>281</v>
      </c>
      <c r="F423" s="78"/>
      <c r="G423" s="102">
        <f>G424</f>
        <v>350</v>
      </c>
    </row>
    <row r="424" spans="1:7" s="214" customFormat="1" ht="15.75">
      <c r="A424" s="47" t="s">
        <v>184</v>
      </c>
      <c r="B424" s="116" t="s">
        <v>114</v>
      </c>
      <c r="C424" s="116" t="s">
        <v>280</v>
      </c>
      <c r="D424" s="116" t="s">
        <v>74</v>
      </c>
      <c r="E424" s="116" t="s">
        <v>281</v>
      </c>
      <c r="F424" s="70" t="s">
        <v>185</v>
      </c>
      <c r="G424" s="34">
        <v>350</v>
      </c>
    </row>
    <row r="425" spans="1:8" ht="18.75">
      <c r="A425" s="61" t="s">
        <v>35</v>
      </c>
      <c r="B425" s="62" t="s">
        <v>114</v>
      </c>
      <c r="C425" s="62" t="s">
        <v>30</v>
      </c>
      <c r="D425" s="82"/>
      <c r="E425" s="82"/>
      <c r="F425" s="82"/>
      <c r="G425" s="41">
        <f>G426+G430+G437+G443+G451</f>
        <v>19072.3</v>
      </c>
      <c r="H425" s="83"/>
    </row>
    <row r="426" spans="1:7" ht="18.75">
      <c r="A426" s="100" t="s">
        <v>39</v>
      </c>
      <c r="B426" s="62" t="s">
        <v>114</v>
      </c>
      <c r="C426" s="62" t="s">
        <v>30</v>
      </c>
      <c r="D426" s="82" t="s">
        <v>14</v>
      </c>
      <c r="E426" s="82"/>
      <c r="F426" s="82"/>
      <c r="G426" s="125">
        <f>G427</f>
        <v>5631.1</v>
      </c>
    </row>
    <row r="427" spans="1:7" ht="15.75">
      <c r="A427" s="9" t="s">
        <v>40</v>
      </c>
      <c r="B427" s="49" t="s">
        <v>114</v>
      </c>
      <c r="C427" s="49" t="s">
        <v>30</v>
      </c>
      <c r="D427" s="49" t="s">
        <v>14</v>
      </c>
      <c r="E427" s="49" t="s">
        <v>41</v>
      </c>
      <c r="F427" s="49"/>
      <c r="G427" s="36">
        <f>G428</f>
        <v>5631.1</v>
      </c>
    </row>
    <row r="428" spans="1:7" ht="15.75">
      <c r="A428" s="9" t="s">
        <v>224</v>
      </c>
      <c r="B428" s="49" t="s">
        <v>114</v>
      </c>
      <c r="C428" s="49" t="s">
        <v>30</v>
      </c>
      <c r="D428" s="49" t="s">
        <v>14</v>
      </c>
      <c r="E428" s="49" t="s">
        <v>42</v>
      </c>
      <c r="F428" s="49"/>
      <c r="G428" s="36">
        <f>G429</f>
        <v>5631.1</v>
      </c>
    </row>
    <row r="429" spans="1:7" s="214" customFormat="1" ht="15.75">
      <c r="A429" s="47" t="s">
        <v>184</v>
      </c>
      <c r="B429" s="48" t="s">
        <v>114</v>
      </c>
      <c r="C429" s="48" t="s">
        <v>30</v>
      </c>
      <c r="D429" s="48" t="s">
        <v>14</v>
      </c>
      <c r="E429" s="48" t="s">
        <v>42</v>
      </c>
      <c r="F429" s="48" t="s">
        <v>185</v>
      </c>
      <c r="G429" s="40">
        <v>5631.1</v>
      </c>
    </row>
    <row r="430" spans="1:7" ht="18.75">
      <c r="A430" s="61" t="s">
        <v>34</v>
      </c>
      <c r="B430" s="62" t="s">
        <v>114</v>
      </c>
      <c r="C430" s="62" t="s">
        <v>30</v>
      </c>
      <c r="D430" s="62" t="s">
        <v>31</v>
      </c>
      <c r="E430" s="62"/>
      <c r="F430" s="62"/>
      <c r="G430" s="125">
        <f>G431+G434</f>
        <v>9169.2</v>
      </c>
    </row>
    <row r="431" spans="1:7" ht="15.75">
      <c r="A431" s="9" t="s">
        <v>43</v>
      </c>
      <c r="B431" s="49" t="s">
        <v>114</v>
      </c>
      <c r="C431" s="49" t="s">
        <v>30</v>
      </c>
      <c r="D431" s="49" t="s">
        <v>31</v>
      </c>
      <c r="E431" s="49" t="s">
        <v>44</v>
      </c>
      <c r="F431" s="49"/>
      <c r="G431" s="117">
        <f>G432</f>
        <v>6903.2</v>
      </c>
    </row>
    <row r="432" spans="1:7" ht="15.75">
      <c r="A432" s="9" t="s">
        <v>224</v>
      </c>
      <c r="B432" s="49" t="s">
        <v>114</v>
      </c>
      <c r="C432" s="49" t="s">
        <v>30</v>
      </c>
      <c r="D432" s="49" t="s">
        <v>31</v>
      </c>
      <c r="E432" s="49" t="s">
        <v>45</v>
      </c>
      <c r="F432" s="49"/>
      <c r="G432" s="36">
        <f>G433</f>
        <v>6903.2</v>
      </c>
    </row>
    <row r="433" spans="1:7" s="214" customFormat="1" ht="15.75">
      <c r="A433" s="47" t="s">
        <v>184</v>
      </c>
      <c r="B433" s="48" t="s">
        <v>114</v>
      </c>
      <c r="C433" s="48" t="s">
        <v>30</v>
      </c>
      <c r="D433" s="48" t="s">
        <v>31</v>
      </c>
      <c r="E433" s="48" t="s">
        <v>45</v>
      </c>
      <c r="F433" s="48" t="s">
        <v>185</v>
      </c>
      <c r="G433" s="40">
        <v>6903.2</v>
      </c>
    </row>
    <row r="434" spans="1:7" ht="15.75">
      <c r="A434" s="9" t="s">
        <v>29</v>
      </c>
      <c r="B434" s="49" t="s">
        <v>114</v>
      </c>
      <c r="C434" s="49" t="s">
        <v>30</v>
      </c>
      <c r="D434" s="49" t="s">
        <v>31</v>
      </c>
      <c r="E434" s="49" t="s">
        <v>32</v>
      </c>
      <c r="F434" s="49"/>
      <c r="G434" s="36">
        <f>G435</f>
        <v>2266</v>
      </c>
    </row>
    <row r="435" spans="1:7" ht="15.75">
      <c r="A435" s="9" t="s">
        <v>11</v>
      </c>
      <c r="B435" s="49" t="s">
        <v>114</v>
      </c>
      <c r="C435" s="49" t="s">
        <v>30</v>
      </c>
      <c r="D435" s="49" t="s">
        <v>31</v>
      </c>
      <c r="E435" s="3" t="s">
        <v>33</v>
      </c>
      <c r="F435" s="49"/>
      <c r="G435" s="36">
        <f>G436</f>
        <v>2266</v>
      </c>
    </row>
    <row r="436" spans="1:7" s="214" customFormat="1" ht="15.75">
      <c r="A436" s="47" t="s">
        <v>184</v>
      </c>
      <c r="B436" s="48" t="s">
        <v>114</v>
      </c>
      <c r="C436" s="48" t="s">
        <v>30</v>
      </c>
      <c r="D436" s="48" t="s">
        <v>31</v>
      </c>
      <c r="E436" s="48" t="s">
        <v>33</v>
      </c>
      <c r="F436" s="48" t="s">
        <v>185</v>
      </c>
      <c r="G436" s="40">
        <v>2266</v>
      </c>
    </row>
    <row r="437" spans="1:7" ht="18.75">
      <c r="A437" s="99" t="s">
        <v>156</v>
      </c>
      <c r="B437" s="62" t="s">
        <v>114</v>
      </c>
      <c r="C437" s="62" t="s">
        <v>30</v>
      </c>
      <c r="D437" s="62" t="s">
        <v>74</v>
      </c>
      <c r="E437" s="62"/>
      <c r="F437" s="62"/>
      <c r="G437" s="117">
        <f>G438</f>
        <v>200.4</v>
      </c>
    </row>
    <row r="438" spans="1:7" ht="15.75">
      <c r="A438" s="91" t="s">
        <v>157</v>
      </c>
      <c r="B438" s="49" t="s">
        <v>114</v>
      </c>
      <c r="C438" s="49" t="s">
        <v>30</v>
      </c>
      <c r="D438" s="49" t="s">
        <v>74</v>
      </c>
      <c r="E438" s="49" t="s">
        <v>158</v>
      </c>
      <c r="F438" s="49"/>
      <c r="G438" s="36">
        <f>G439+G441</f>
        <v>200.4</v>
      </c>
    </row>
    <row r="439" spans="1:7" ht="15.75">
      <c r="A439" s="91" t="s">
        <v>162</v>
      </c>
      <c r="B439" s="49" t="s">
        <v>114</v>
      </c>
      <c r="C439" s="49" t="s">
        <v>30</v>
      </c>
      <c r="D439" s="49" t="s">
        <v>74</v>
      </c>
      <c r="E439" s="49" t="s">
        <v>161</v>
      </c>
      <c r="F439" s="49"/>
      <c r="G439" s="36">
        <f>G440</f>
        <v>105</v>
      </c>
    </row>
    <row r="440" spans="1:7" s="214" customFormat="1" ht="15.75">
      <c r="A440" s="47" t="s">
        <v>184</v>
      </c>
      <c r="B440" s="48" t="s">
        <v>114</v>
      </c>
      <c r="C440" s="48" t="s">
        <v>30</v>
      </c>
      <c r="D440" s="48" t="s">
        <v>74</v>
      </c>
      <c r="E440" s="48" t="s">
        <v>161</v>
      </c>
      <c r="F440" s="48" t="s">
        <v>185</v>
      </c>
      <c r="G440" s="40">
        <v>105</v>
      </c>
    </row>
    <row r="441" spans="1:7" ht="17.25" customHeight="1">
      <c r="A441" s="91" t="s">
        <v>159</v>
      </c>
      <c r="B441" s="49" t="s">
        <v>114</v>
      </c>
      <c r="C441" s="49" t="s">
        <v>30</v>
      </c>
      <c r="D441" s="49" t="s">
        <v>74</v>
      </c>
      <c r="E441" s="49" t="s">
        <v>160</v>
      </c>
      <c r="F441" s="49"/>
      <c r="G441" s="36">
        <f>G442</f>
        <v>95.4</v>
      </c>
    </row>
    <row r="442" spans="1:7" s="214" customFormat="1" ht="15.75">
      <c r="A442" s="47" t="s">
        <v>184</v>
      </c>
      <c r="B442" s="48" t="s">
        <v>114</v>
      </c>
      <c r="C442" s="48" t="s">
        <v>30</v>
      </c>
      <c r="D442" s="48" t="s">
        <v>74</v>
      </c>
      <c r="E442" s="48" t="s">
        <v>160</v>
      </c>
      <c r="F442" s="48" t="s">
        <v>185</v>
      </c>
      <c r="G442" s="40">
        <v>95.4</v>
      </c>
    </row>
    <row r="443" spans="1:7" ht="18.75">
      <c r="A443" s="99" t="s">
        <v>46</v>
      </c>
      <c r="B443" s="62" t="s">
        <v>114</v>
      </c>
      <c r="C443" s="62" t="s">
        <v>30</v>
      </c>
      <c r="D443" s="62" t="s">
        <v>30</v>
      </c>
      <c r="E443" s="62"/>
      <c r="F443" s="62"/>
      <c r="G443" s="125">
        <f>G444</f>
        <v>1871.6</v>
      </c>
    </row>
    <row r="444" spans="1:7" ht="15.75">
      <c r="A444" s="9" t="s">
        <v>246</v>
      </c>
      <c r="B444" s="49" t="s">
        <v>114</v>
      </c>
      <c r="C444" s="78" t="s">
        <v>30</v>
      </c>
      <c r="D444" s="78" t="s">
        <v>30</v>
      </c>
      <c r="E444" s="49" t="s">
        <v>47</v>
      </c>
      <c r="F444" s="78"/>
      <c r="G444" s="101">
        <f>G445+G449</f>
        <v>1871.6</v>
      </c>
    </row>
    <row r="445" spans="1:7" ht="15.75">
      <c r="A445" s="81" t="s">
        <v>283</v>
      </c>
      <c r="B445" s="49" t="s">
        <v>114</v>
      </c>
      <c r="C445" s="78" t="s">
        <v>30</v>
      </c>
      <c r="D445" s="78" t="s">
        <v>30</v>
      </c>
      <c r="E445" s="78" t="s">
        <v>284</v>
      </c>
      <c r="F445" s="78"/>
      <c r="G445" s="101">
        <f>G446+G447+G448</f>
        <v>849.1999999999999</v>
      </c>
    </row>
    <row r="446" spans="1:7" s="214" customFormat="1" ht="47.25">
      <c r="A446" s="92" t="s">
        <v>382</v>
      </c>
      <c r="B446" s="48" t="s">
        <v>114</v>
      </c>
      <c r="C446" s="48" t="s">
        <v>30</v>
      </c>
      <c r="D446" s="48" t="s">
        <v>30</v>
      </c>
      <c r="E446" s="70" t="s">
        <v>284</v>
      </c>
      <c r="F446" s="48" t="s">
        <v>183</v>
      </c>
      <c r="G446" s="42">
        <v>206.9</v>
      </c>
    </row>
    <row r="447" spans="1:7" s="214" customFormat="1" ht="15.75">
      <c r="A447" s="47" t="s">
        <v>184</v>
      </c>
      <c r="B447" s="48" t="s">
        <v>114</v>
      </c>
      <c r="C447" s="48" t="s">
        <v>30</v>
      </c>
      <c r="D447" s="48" t="s">
        <v>30</v>
      </c>
      <c r="E447" s="70" t="s">
        <v>284</v>
      </c>
      <c r="F447" s="48" t="s">
        <v>185</v>
      </c>
      <c r="G447" s="42">
        <v>634.3</v>
      </c>
    </row>
    <row r="448" spans="1:7" s="214" customFormat="1" ht="15.75">
      <c r="A448" s="47" t="s">
        <v>199</v>
      </c>
      <c r="B448" s="48" t="s">
        <v>114</v>
      </c>
      <c r="C448" s="48" t="s">
        <v>30</v>
      </c>
      <c r="D448" s="48" t="s">
        <v>30</v>
      </c>
      <c r="E448" s="70" t="s">
        <v>284</v>
      </c>
      <c r="F448" s="48" t="s">
        <v>195</v>
      </c>
      <c r="G448" s="42">
        <v>8</v>
      </c>
    </row>
    <row r="449" spans="1:7" ht="31.5">
      <c r="A449" s="9" t="s">
        <v>412</v>
      </c>
      <c r="B449" s="49" t="s">
        <v>114</v>
      </c>
      <c r="C449" s="49" t="s">
        <v>30</v>
      </c>
      <c r="D449" s="49" t="s">
        <v>30</v>
      </c>
      <c r="E449" s="49" t="s">
        <v>197</v>
      </c>
      <c r="F449" s="49"/>
      <c r="G449" s="264">
        <f>G450</f>
        <v>1022.4</v>
      </c>
    </row>
    <row r="450" spans="1:7" s="214" customFormat="1" ht="15.75">
      <c r="A450" s="47" t="s">
        <v>184</v>
      </c>
      <c r="B450" s="48" t="s">
        <v>114</v>
      </c>
      <c r="C450" s="48" t="s">
        <v>30</v>
      </c>
      <c r="D450" s="48" t="s">
        <v>30</v>
      </c>
      <c r="E450" s="48" t="s">
        <v>197</v>
      </c>
      <c r="F450" s="48" t="s">
        <v>185</v>
      </c>
      <c r="G450" s="265">
        <v>1022.4</v>
      </c>
    </row>
    <row r="451" spans="1:7" ht="18.75">
      <c r="A451" s="99" t="s">
        <v>92</v>
      </c>
      <c r="B451" s="62" t="s">
        <v>114</v>
      </c>
      <c r="C451" s="82" t="s">
        <v>30</v>
      </c>
      <c r="D451" s="82" t="s">
        <v>75</v>
      </c>
      <c r="E451" s="82"/>
      <c r="F451" s="82"/>
      <c r="G451" s="192">
        <f>G452</f>
        <v>2200</v>
      </c>
    </row>
    <row r="452" spans="1:7" ht="15.75">
      <c r="A452" s="9" t="s">
        <v>246</v>
      </c>
      <c r="B452" s="49" t="s">
        <v>114</v>
      </c>
      <c r="C452" s="78" t="s">
        <v>30</v>
      </c>
      <c r="D452" s="78" t="s">
        <v>75</v>
      </c>
      <c r="E452" s="49" t="s">
        <v>47</v>
      </c>
      <c r="F452" s="78"/>
      <c r="G452" s="101">
        <f>G453</f>
        <v>2200</v>
      </c>
    </row>
    <row r="453" spans="1:7" ht="31.5">
      <c r="A453" s="91" t="s">
        <v>255</v>
      </c>
      <c r="B453" s="90">
        <v>904</v>
      </c>
      <c r="C453" s="90" t="s">
        <v>30</v>
      </c>
      <c r="D453" s="90" t="s">
        <v>75</v>
      </c>
      <c r="E453" s="49" t="s">
        <v>98</v>
      </c>
      <c r="F453" s="49"/>
      <c r="G453" s="117">
        <f>G454</f>
        <v>2200</v>
      </c>
    </row>
    <row r="454" spans="1:7" ht="15.75">
      <c r="A454" s="91" t="s">
        <v>192</v>
      </c>
      <c r="B454" s="50" t="s">
        <v>114</v>
      </c>
      <c r="C454" s="49" t="s">
        <v>30</v>
      </c>
      <c r="D454" s="49" t="s">
        <v>75</v>
      </c>
      <c r="E454" s="49" t="s">
        <v>104</v>
      </c>
      <c r="F454" s="48"/>
      <c r="G454" s="117">
        <f>G455</f>
        <v>2200</v>
      </c>
    </row>
    <row r="455" spans="1:7" s="214" customFormat="1" ht="15.75">
      <c r="A455" s="174" t="s">
        <v>425</v>
      </c>
      <c r="B455" s="93">
        <v>904</v>
      </c>
      <c r="C455" s="93" t="s">
        <v>30</v>
      </c>
      <c r="D455" s="93" t="s">
        <v>75</v>
      </c>
      <c r="E455" s="48" t="s">
        <v>104</v>
      </c>
      <c r="F455" s="93" t="s">
        <v>194</v>
      </c>
      <c r="G455" s="27">
        <v>2200</v>
      </c>
    </row>
    <row r="456" spans="1:7" ht="18.75">
      <c r="A456" s="61" t="s">
        <v>172</v>
      </c>
      <c r="B456" s="62" t="s">
        <v>114</v>
      </c>
      <c r="C456" s="62" t="s">
        <v>13</v>
      </c>
      <c r="D456" s="62"/>
      <c r="E456" s="62"/>
      <c r="F456" s="62"/>
      <c r="G456" s="41">
        <f>G457</f>
        <v>6189.3</v>
      </c>
    </row>
    <row r="457" spans="1:7" ht="18.75">
      <c r="A457" s="100" t="s">
        <v>7</v>
      </c>
      <c r="B457" s="62" t="s">
        <v>114</v>
      </c>
      <c r="C457" s="67" t="s">
        <v>13</v>
      </c>
      <c r="D457" s="67" t="s">
        <v>14</v>
      </c>
      <c r="E457" s="68"/>
      <c r="F457" s="68"/>
      <c r="G457" s="254">
        <f>G460+G458</f>
        <v>6189.3</v>
      </c>
    </row>
    <row r="458" spans="1:7" s="2" customFormat="1" ht="15.75">
      <c r="A458" s="136" t="s">
        <v>11</v>
      </c>
      <c r="B458" s="3" t="s">
        <v>114</v>
      </c>
      <c r="C458" s="8" t="s">
        <v>13</v>
      </c>
      <c r="D458" s="8" t="s">
        <v>14</v>
      </c>
      <c r="E458" s="8" t="s">
        <v>25</v>
      </c>
      <c r="F458" s="170"/>
      <c r="G458" s="135">
        <f>G459</f>
        <v>608.8</v>
      </c>
    </row>
    <row r="459" spans="1:7" s="2" customFormat="1" ht="15.75">
      <c r="A459" s="118" t="s">
        <v>184</v>
      </c>
      <c r="B459" s="116" t="s">
        <v>114</v>
      </c>
      <c r="C459" s="170" t="s">
        <v>13</v>
      </c>
      <c r="D459" s="170" t="s">
        <v>14</v>
      </c>
      <c r="E459" s="170" t="s">
        <v>25</v>
      </c>
      <c r="F459" s="170" t="s">
        <v>185</v>
      </c>
      <c r="G459" s="164">
        <v>608.8</v>
      </c>
    </row>
    <row r="460" spans="1:7" ht="15.75">
      <c r="A460" s="9" t="s">
        <v>246</v>
      </c>
      <c r="B460" s="49" t="s">
        <v>114</v>
      </c>
      <c r="C460" s="49" t="s">
        <v>13</v>
      </c>
      <c r="D460" s="49" t="s">
        <v>14</v>
      </c>
      <c r="E460" s="49" t="s">
        <v>47</v>
      </c>
      <c r="F460" s="49"/>
      <c r="G460" s="102">
        <f>G461+G463</f>
        <v>5580.5</v>
      </c>
    </row>
    <row r="461" spans="1:7" ht="19.5" customHeight="1">
      <c r="A461" s="5" t="s">
        <v>0</v>
      </c>
      <c r="B461" s="3" t="s">
        <v>114</v>
      </c>
      <c r="C461" s="3" t="s">
        <v>13</v>
      </c>
      <c r="D461" s="3" t="s">
        <v>14</v>
      </c>
      <c r="E461" s="49" t="s">
        <v>48</v>
      </c>
      <c r="F461" s="49"/>
      <c r="G461" s="135">
        <f>G462</f>
        <v>1000</v>
      </c>
    </row>
    <row r="462" spans="1:7" s="214" customFormat="1" ht="15.75">
      <c r="A462" s="174" t="s">
        <v>425</v>
      </c>
      <c r="B462" s="116" t="s">
        <v>114</v>
      </c>
      <c r="C462" s="116" t="s">
        <v>13</v>
      </c>
      <c r="D462" s="116" t="s">
        <v>14</v>
      </c>
      <c r="E462" s="48" t="s">
        <v>48</v>
      </c>
      <c r="F462" s="48" t="s">
        <v>194</v>
      </c>
      <c r="G462" s="164">
        <v>1000</v>
      </c>
    </row>
    <row r="463" spans="1:7" ht="31.5">
      <c r="A463" s="120" t="s">
        <v>1</v>
      </c>
      <c r="B463" s="49" t="s">
        <v>114</v>
      </c>
      <c r="C463" s="49" t="s">
        <v>13</v>
      </c>
      <c r="D463" s="49" t="s">
        <v>14</v>
      </c>
      <c r="E463" s="49" t="s">
        <v>2</v>
      </c>
      <c r="F463" s="49"/>
      <c r="G463" s="102">
        <f>G464</f>
        <v>4580.5</v>
      </c>
    </row>
    <row r="464" spans="1:7" s="214" customFormat="1" ht="15.75">
      <c r="A464" s="47" t="s">
        <v>184</v>
      </c>
      <c r="B464" s="48" t="s">
        <v>114</v>
      </c>
      <c r="C464" s="48" t="s">
        <v>13</v>
      </c>
      <c r="D464" s="48" t="s">
        <v>14</v>
      </c>
      <c r="E464" s="48" t="s">
        <v>2</v>
      </c>
      <c r="F464" s="48" t="s">
        <v>185</v>
      </c>
      <c r="G464" s="34">
        <v>4580.5</v>
      </c>
    </row>
    <row r="465" spans="1:7" ht="18.75">
      <c r="A465" s="61" t="s">
        <v>76</v>
      </c>
      <c r="B465" s="62" t="s">
        <v>114</v>
      </c>
      <c r="C465" s="62" t="s">
        <v>77</v>
      </c>
      <c r="D465" s="62"/>
      <c r="E465" s="62"/>
      <c r="F465" s="62"/>
      <c r="G465" s="41">
        <f>G466+G470+G499+G493</f>
        <v>33974.6</v>
      </c>
    </row>
    <row r="466" spans="1:7" ht="18.75">
      <c r="A466" s="84" t="s">
        <v>78</v>
      </c>
      <c r="B466" s="67" t="s">
        <v>114</v>
      </c>
      <c r="C466" s="67" t="s">
        <v>77</v>
      </c>
      <c r="D466" s="67" t="s">
        <v>14</v>
      </c>
      <c r="E466" s="67"/>
      <c r="F466" s="67"/>
      <c r="G466" s="254">
        <f>G467</f>
        <v>2085.9</v>
      </c>
    </row>
    <row r="467" spans="1:7" ht="15.75">
      <c r="A467" s="9" t="s">
        <v>79</v>
      </c>
      <c r="B467" s="71" t="s">
        <v>114</v>
      </c>
      <c r="C467" s="49" t="s">
        <v>77</v>
      </c>
      <c r="D467" s="49" t="s">
        <v>14</v>
      </c>
      <c r="E467" s="49" t="s">
        <v>80</v>
      </c>
      <c r="F467" s="49"/>
      <c r="G467" s="36">
        <f>G468</f>
        <v>2085.9</v>
      </c>
    </row>
    <row r="468" spans="1:7" ht="31.5">
      <c r="A468" s="9" t="s">
        <v>81</v>
      </c>
      <c r="B468" s="71" t="s">
        <v>114</v>
      </c>
      <c r="C468" s="49" t="s">
        <v>77</v>
      </c>
      <c r="D468" s="49" t="s">
        <v>14</v>
      </c>
      <c r="E468" s="49" t="s">
        <v>82</v>
      </c>
      <c r="F468" s="49"/>
      <c r="G468" s="36">
        <f>G469</f>
        <v>2085.9</v>
      </c>
    </row>
    <row r="469" spans="1:7" s="214" customFormat="1" ht="15.75">
      <c r="A469" s="47" t="s">
        <v>199</v>
      </c>
      <c r="B469" s="68" t="s">
        <v>114</v>
      </c>
      <c r="C469" s="48" t="s">
        <v>77</v>
      </c>
      <c r="D469" s="48" t="s">
        <v>14</v>
      </c>
      <c r="E469" s="48" t="s">
        <v>82</v>
      </c>
      <c r="F469" s="48" t="s">
        <v>195</v>
      </c>
      <c r="G469" s="40">
        <v>2085.9</v>
      </c>
    </row>
    <row r="470" spans="1:7" ht="18.75">
      <c r="A470" s="99" t="s">
        <v>83</v>
      </c>
      <c r="B470" s="67" t="s">
        <v>114</v>
      </c>
      <c r="C470" s="62" t="s">
        <v>77</v>
      </c>
      <c r="D470" s="62" t="s">
        <v>51</v>
      </c>
      <c r="E470" s="62"/>
      <c r="F470" s="62"/>
      <c r="G470" s="125">
        <f>G471+G474+G490+G483</f>
        <v>28838.8</v>
      </c>
    </row>
    <row r="471" spans="1:7" s="60" customFormat="1" ht="15.75">
      <c r="A471" s="91" t="s">
        <v>84</v>
      </c>
      <c r="B471" s="71" t="s">
        <v>114</v>
      </c>
      <c r="C471" s="49" t="s">
        <v>77</v>
      </c>
      <c r="D471" s="49" t="s">
        <v>51</v>
      </c>
      <c r="E471" s="49" t="s">
        <v>85</v>
      </c>
      <c r="F471" s="49"/>
      <c r="G471" s="36">
        <f>G472</f>
        <v>319.3</v>
      </c>
    </row>
    <row r="472" spans="1:7" s="60" customFormat="1" ht="15.75">
      <c r="A472" s="9" t="s">
        <v>86</v>
      </c>
      <c r="B472" s="71" t="s">
        <v>114</v>
      </c>
      <c r="C472" s="49" t="s">
        <v>77</v>
      </c>
      <c r="D472" s="49" t="s">
        <v>51</v>
      </c>
      <c r="E472" s="49" t="s">
        <v>87</v>
      </c>
      <c r="F472" s="49"/>
      <c r="G472" s="36">
        <f>G473</f>
        <v>319.3</v>
      </c>
    </row>
    <row r="473" spans="1:7" s="171" customFormat="1" ht="47.25">
      <c r="A473" s="188" t="s">
        <v>382</v>
      </c>
      <c r="B473" s="170" t="s">
        <v>114</v>
      </c>
      <c r="C473" s="116" t="s">
        <v>77</v>
      </c>
      <c r="D473" s="116" t="s">
        <v>51</v>
      </c>
      <c r="E473" s="116" t="s">
        <v>87</v>
      </c>
      <c r="F473" s="116" t="s">
        <v>183</v>
      </c>
      <c r="G473" s="27">
        <v>319.3</v>
      </c>
    </row>
    <row r="474" spans="1:7" s="60" customFormat="1" ht="33" customHeight="1">
      <c r="A474" s="131" t="s">
        <v>261</v>
      </c>
      <c r="B474" s="71" t="s">
        <v>114</v>
      </c>
      <c r="C474" s="49" t="s">
        <v>77</v>
      </c>
      <c r="D474" s="49" t="s">
        <v>51</v>
      </c>
      <c r="E474" s="154" t="s">
        <v>333</v>
      </c>
      <c r="F474" s="49"/>
      <c r="G474" s="36">
        <f>G476</f>
        <v>25652.6</v>
      </c>
    </row>
    <row r="475" spans="1:7" s="60" customFormat="1" ht="15.75">
      <c r="A475" s="131" t="s">
        <v>3</v>
      </c>
      <c r="B475" s="71" t="s">
        <v>114</v>
      </c>
      <c r="C475" s="49" t="s">
        <v>77</v>
      </c>
      <c r="D475" s="49" t="s">
        <v>51</v>
      </c>
      <c r="E475" s="154" t="s">
        <v>334</v>
      </c>
      <c r="F475" s="49"/>
      <c r="G475" s="36">
        <f>G476</f>
        <v>25652.6</v>
      </c>
    </row>
    <row r="476" spans="1:7" s="60" customFormat="1" ht="47.25">
      <c r="A476" s="131" t="s">
        <v>4</v>
      </c>
      <c r="B476" s="71" t="s">
        <v>114</v>
      </c>
      <c r="C476" s="49" t="s">
        <v>77</v>
      </c>
      <c r="D476" s="49" t="s">
        <v>51</v>
      </c>
      <c r="E476" s="154" t="s">
        <v>335</v>
      </c>
      <c r="F476" s="49"/>
      <c r="G476" s="36">
        <f>G477+G480</f>
        <v>25652.6</v>
      </c>
    </row>
    <row r="477" spans="1:9" s="60" customFormat="1" ht="47.25">
      <c r="A477" s="131" t="s">
        <v>372</v>
      </c>
      <c r="B477" s="71" t="s">
        <v>114</v>
      </c>
      <c r="C477" s="49" t="s">
        <v>77</v>
      </c>
      <c r="D477" s="49" t="s">
        <v>51</v>
      </c>
      <c r="E477" s="154" t="s">
        <v>337</v>
      </c>
      <c r="F477" s="49"/>
      <c r="G477" s="36">
        <f>G478+G479</f>
        <v>1600.3</v>
      </c>
      <c r="I477" s="85"/>
    </row>
    <row r="478" spans="1:7" s="60" customFormat="1" ht="47.25">
      <c r="A478" s="92" t="s">
        <v>382</v>
      </c>
      <c r="B478" s="68" t="s">
        <v>114</v>
      </c>
      <c r="C478" s="48" t="s">
        <v>77</v>
      </c>
      <c r="D478" s="48" t="s">
        <v>51</v>
      </c>
      <c r="E478" s="155" t="s">
        <v>337</v>
      </c>
      <c r="F478" s="48" t="s">
        <v>183</v>
      </c>
      <c r="G478" s="40">
        <v>1524.1</v>
      </c>
    </row>
    <row r="479" spans="1:7" s="60" customFormat="1" ht="15.75">
      <c r="A479" s="47" t="s">
        <v>184</v>
      </c>
      <c r="B479" s="68" t="s">
        <v>114</v>
      </c>
      <c r="C479" s="48" t="s">
        <v>77</v>
      </c>
      <c r="D479" s="48" t="s">
        <v>51</v>
      </c>
      <c r="E479" s="155" t="s">
        <v>337</v>
      </c>
      <c r="F479" s="48" t="s">
        <v>185</v>
      </c>
      <c r="G479" s="40">
        <v>76.2</v>
      </c>
    </row>
    <row r="480" spans="1:7" s="60" customFormat="1" ht="15.75">
      <c r="A480" s="131" t="s">
        <v>373</v>
      </c>
      <c r="B480" s="71" t="s">
        <v>114</v>
      </c>
      <c r="C480" s="78" t="s">
        <v>77</v>
      </c>
      <c r="D480" s="49" t="s">
        <v>51</v>
      </c>
      <c r="E480" s="154" t="s">
        <v>338</v>
      </c>
      <c r="F480" s="49"/>
      <c r="G480" s="36">
        <f>G481+G482</f>
        <v>24052.3</v>
      </c>
    </row>
    <row r="481" spans="1:7" s="60" customFormat="1" ht="15.75">
      <c r="A481" s="47" t="s">
        <v>184</v>
      </c>
      <c r="B481" s="68" t="s">
        <v>114</v>
      </c>
      <c r="C481" s="70" t="s">
        <v>77</v>
      </c>
      <c r="D481" s="48" t="s">
        <v>51</v>
      </c>
      <c r="E481" s="155" t="s">
        <v>338</v>
      </c>
      <c r="F481" s="48" t="s">
        <v>185</v>
      </c>
      <c r="G481" s="40">
        <v>322</v>
      </c>
    </row>
    <row r="482" spans="1:7" s="60" customFormat="1" ht="15.75">
      <c r="A482" s="47" t="s">
        <v>199</v>
      </c>
      <c r="B482" s="216" t="s">
        <v>114</v>
      </c>
      <c r="C482" s="70" t="s">
        <v>77</v>
      </c>
      <c r="D482" s="70" t="s">
        <v>51</v>
      </c>
      <c r="E482" s="217" t="s">
        <v>338</v>
      </c>
      <c r="F482" s="70" t="s">
        <v>195</v>
      </c>
      <c r="G482" s="40">
        <v>23730.3</v>
      </c>
    </row>
    <row r="483" spans="1:7" s="2" customFormat="1" ht="15.75">
      <c r="A483" s="183" t="s">
        <v>305</v>
      </c>
      <c r="B483" s="3" t="s">
        <v>114</v>
      </c>
      <c r="C483" s="3" t="s">
        <v>77</v>
      </c>
      <c r="D483" s="3" t="s">
        <v>51</v>
      </c>
      <c r="E483" s="184" t="s">
        <v>353</v>
      </c>
      <c r="F483" s="3"/>
      <c r="G483" s="117">
        <f>G484+G488</f>
        <v>1366.9</v>
      </c>
    </row>
    <row r="484" spans="1:7" s="2" customFormat="1" ht="15.75">
      <c r="A484" s="126" t="s">
        <v>391</v>
      </c>
      <c r="B484" s="3" t="s">
        <v>114</v>
      </c>
      <c r="C484" s="3" t="s">
        <v>77</v>
      </c>
      <c r="D484" s="3" t="s">
        <v>51</v>
      </c>
      <c r="E484" s="184" t="s">
        <v>392</v>
      </c>
      <c r="F484" s="116"/>
      <c r="G484" s="117">
        <f>G485</f>
        <v>657.2</v>
      </c>
    </row>
    <row r="485" spans="1:7" s="2" customFormat="1" ht="15.75">
      <c r="A485" s="136" t="s">
        <v>393</v>
      </c>
      <c r="B485" s="3" t="s">
        <v>114</v>
      </c>
      <c r="C485" s="3" t="s">
        <v>77</v>
      </c>
      <c r="D485" s="3" t="s">
        <v>51</v>
      </c>
      <c r="E485" s="184" t="s">
        <v>394</v>
      </c>
      <c r="F485" s="116"/>
      <c r="G485" s="117">
        <f>G486</f>
        <v>657.2</v>
      </c>
    </row>
    <row r="486" spans="1:7" s="2" customFormat="1" ht="15.75">
      <c r="A486" s="136" t="s">
        <v>415</v>
      </c>
      <c r="B486" s="3" t="s">
        <v>114</v>
      </c>
      <c r="C486" s="3" t="s">
        <v>77</v>
      </c>
      <c r="D486" s="3" t="s">
        <v>51</v>
      </c>
      <c r="E486" s="184" t="s">
        <v>395</v>
      </c>
      <c r="F486" s="116"/>
      <c r="G486" s="117">
        <f>G487</f>
        <v>657.2</v>
      </c>
    </row>
    <row r="487" spans="1:7" s="211" customFormat="1" ht="15.75">
      <c r="A487" s="118" t="s">
        <v>199</v>
      </c>
      <c r="B487" s="116" t="s">
        <v>114</v>
      </c>
      <c r="C487" s="116" t="s">
        <v>77</v>
      </c>
      <c r="D487" s="116" t="s">
        <v>51</v>
      </c>
      <c r="E487" s="185" t="s">
        <v>396</v>
      </c>
      <c r="F487" s="116" t="s">
        <v>195</v>
      </c>
      <c r="G487" s="27">
        <v>657.2</v>
      </c>
    </row>
    <row r="488" spans="1:7" s="211" customFormat="1" ht="31.5">
      <c r="A488" s="253" t="s">
        <v>457</v>
      </c>
      <c r="B488" s="3" t="s">
        <v>114</v>
      </c>
      <c r="C488" s="3" t="s">
        <v>77</v>
      </c>
      <c r="D488" s="3" t="s">
        <v>51</v>
      </c>
      <c r="E488" s="184" t="s">
        <v>456</v>
      </c>
      <c r="F488" s="116"/>
      <c r="G488" s="117">
        <f>G489</f>
        <v>709.7</v>
      </c>
    </row>
    <row r="489" spans="1:7" s="211" customFormat="1" ht="15.75">
      <c r="A489" s="118" t="s">
        <v>199</v>
      </c>
      <c r="B489" s="116" t="s">
        <v>114</v>
      </c>
      <c r="C489" s="116" t="s">
        <v>77</v>
      </c>
      <c r="D489" s="116" t="s">
        <v>51</v>
      </c>
      <c r="E489" s="185" t="s">
        <v>456</v>
      </c>
      <c r="F489" s="116" t="s">
        <v>195</v>
      </c>
      <c r="G489" s="27">
        <v>709.7</v>
      </c>
    </row>
    <row r="490" spans="1:7" s="2" customFormat="1" ht="15.75">
      <c r="A490" s="6" t="s">
        <v>246</v>
      </c>
      <c r="B490" s="3" t="s">
        <v>114</v>
      </c>
      <c r="C490" s="3" t="s">
        <v>77</v>
      </c>
      <c r="D490" s="3" t="s">
        <v>51</v>
      </c>
      <c r="E490" s="3" t="s">
        <v>47</v>
      </c>
      <c r="F490" s="3"/>
      <c r="G490" s="117">
        <f>G491</f>
        <v>1500</v>
      </c>
    </row>
    <row r="491" spans="1:8" ht="15.75">
      <c r="A491" s="9" t="s">
        <v>5</v>
      </c>
      <c r="B491" s="49" t="s">
        <v>114</v>
      </c>
      <c r="C491" s="49" t="s">
        <v>77</v>
      </c>
      <c r="D491" s="49" t="s">
        <v>51</v>
      </c>
      <c r="E491" s="49" t="s">
        <v>88</v>
      </c>
      <c r="F491" s="49"/>
      <c r="G491" s="36">
        <f>G492</f>
        <v>1500</v>
      </c>
      <c r="H491" s="2"/>
    </row>
    <row r="492" spans="1:7" s="214" customFormat="1" ht="15.75">
      <c r="A492" s="47" t="s">
        <v>199</v>
      </c>
      <c r="B492" s="48" t="s">
        <v>114</v>
      </c>
      <c r="C492" s="48" t="s">
        <v>77</v>
      </c>
      <c r="D492" s="48" t="s">
        <v>51</v>
      </c>
      <c r="E492" s="48" t="s">
        <v>88</v>
      </c>
      <c r="F492" s="48" t="s">
        <v>195</v>
      </c>
      <c r="G492" s="42">
        <v>1500</v>
      </c>
    </row>
    <row r="493" spans="1:7" ht="18.75">
      <c r="A493" s="158" t="s">
        <v>309</v>
      </c>
      <c r="B493" s="82" t="s">
        <v>114</v>
      </c>
      <c r="C493" s="82" t="s">
        <v>77</v>
      </c>
      <c r="D493" s="82" t="s">
        <v>36</v>
      </c>
      <c r="E493" s="82"/>
      <c r="F493" s="82"/>
      <c r="G493" s="192">
        <f>G494</f>
        <v>983.4</v>
      </c>
    </row>
    <row r="494" spans="1:7" ht="15.75">
      <c r="A494" s="159" t="s">
        <v>305</v>
      </c>
      <c r="B494" s="78" t="s">
        <v>114</v>
      </c>
      <c r="C494" s="78" t="s">
        <v>77</v>
      </c>
      <c r="D494" s="78" t="s">
        <v>36</v>
      </c>
      <c r="E494" s="154" t="s">
        <v>353</v>
      </c>
      <c r="F494" s="78"/>
      <c r="G494" s="101">
        <f>G495</f>
        <v>983.4</v>
      </c>
    </row>
    <row r="495" spans="1:7" ht="47.25">
      <c r="A495" s="159" t="s">
        <v>306</v>
      </c>
      <c r="B495" s="78" t="s">
        <v>114</v>
      </c>
      <c r="C495" s="78" t="s">
        <v>77</v>
      </c>
      <c r="D495" s="78" t="s">
        <v>36</v>
      </c>
      <c r="E495" s="154" t="s">
        <v>354</v>
      </c>
      <c r="F495" s="78"/>
      <c r="G495" s="101">
        <f>G496</f>
        <v>983.4</v>
      </c>
    </row>
    <row r="496" spans="1:7" ht="47.25">
      <c r="A496" s="159" t="s">
        <v>307</v>
      </c>
      <c r="B496" s="78" t="s">
        <v>114</v>
      </c>
      <c r="C496" s="78" t="s">
        <v>77</v>
      </c>
      <c r="D496" s="78" t="s">
        <v>36</v>
      </c>
      <c r="E496" s="154" t="s">
        <v>356</v>
      </c>
      <c r="F496" s="78"/>
      <c r="G496" s="101">
        <f>G497</f>
        <v>983.4</v>
      </c>
    </row>
    <row r="497" spans="1:7" ht="130.5" customHeight="1">
      <c r="A497" s="159" t="s">
        <v>308</v>
      </c>
      <c r="B497" s="78" t="s">
        <v>114</v>
      </c>
      <c r="C497" s="78" t="s">
        <v>77</v>
      </c>
      <c r="D497" s="78" t="s">
        <v>36</v>
      </c>
      <c r="E497" s="154" t="s">
        <v>357</v>
      </c>
      <c r="F497" s="78"/>
      <c r="G497" s="101">
        <f>G498</f>
        <v>983.4</v>
      </c>
    </row>
    <row r="498" spans="1:7" s="211" customFormat="1" ht="15.75">
      <c r="A498" s="218" t="s">
        <v>425</v>
      </c>
      <c r="B498" s="187" t="s">
        <v>114</v>
      </c>
      <c r="C498" s="187" t="s">
        <v>77</v>
      </c>
      <c r="D498" s="187" t="s">
        <v>36</v>
      </c>
      <c r="E498" s="181" t="s">
        <v>357</v>
      </c>
      <c r="F498" s="187" t="s">
        <v>194</v>
      </c>
      <c r="G498" s="190">
        <v>983.4</v>
      </c>
    </row>
    <row r="499" spans="1:7" s="2" customFormat="1" ht="18.75">
      <c r="A499" s="121" t="s">
        <v>127</v>
      </c>
      <c r="B499" s="119" t="s">
        <v>114</v>
      </c>
      <c r="C499" s="119" t="s">
        <v>77</v>
      </c>
      <c r="D499" s="119" t="s">
        <v>12</v>
      </c>
      <c r="E499" s="119"/>
      <c r="F499" s="191"/>
      <c r="G499" s="192">
        <f>G500+G503</f>
        <v>2066.5</v>
      </c>
    </row>
    <row r="500" spans="1:7" s="2" customFormat="1" ht="18.75">
      <c r="A500" s="121" t="s">
        <v>117</v>
      </c>
      <c r="B500" s="3" t="s">
        <v>114</v>
      </c>
      <c r="C500" s="3" t="s">
        <v>77</v>
      </c>
      <c r="D500" s="3" t="s">
        <v>12</v>
      </c>
      <c r="E500" s="3" t="s">
        <v>118</v>
      </c>
      <c r="F500" s="186"/>
      <c r="G500" s="189">
        <f>G501</f>
        <v>390</v>
      </c>
    </row>
    <row r="501" spans="1:7" s="2" customFormat="1" ht="18.75">
      <c r="A501" s="121" t="s">
        <v>119</v>
      </c>
      <c r="B501" s="3" t="s">
        <v>114</v>
      </c>
      <c r="C501" s="3" t="s">
        <v>77</v>
      </c>
      <c r="D501" s="3" t="s">
        <v>12</v>
      </c>
      <c r="E501" s="3" t="s">
        <v>107</v>
      </c>
      <c r="F501" s="186"/>
      <c r="G501" s="189">
        <f>G502</f>
        <v>390</v>
      </c>
    </row>
    <row r="502" spans="1:7" s="2" customFormat="1" ht="15.75">
      <c r="A502" s="1" t="s">
        <v>199</v>
      </c>
      <c r="B502" s="116" t="s">
        <v>114</v>
      </c>
      <c r="C502" s="116" t="s">
        <v>77</v>
      </c>
      <c r="D502" s="116" t="s">
        <v>12</v>
      </c>
      <c r="E502" s="116" t="s">
        <v>107</v>
      </c>
      <c r="F502" s="187" t="s">
        <v>195</v>
      </c>
      <c r="G502" s="190">
        <v>390</v>
      </c>
    </row>
    <row r="503" spans="1:7" ht="33" customHeight="1">
      <c r="A503" s="172" t="s">
        <v>261</v>
      </c>
      <c r="B503" s="169">
        <v>904</v>
      </c>
      <c r="C503" s="173" t="s">
        <v>77</v>
      </c>
      <c r="D503" s="173" t="s">
        <v>12</v>
      </c>
      <c r="E503" s="169" t="s">
        <v>333</v>
      </c>
      <c r="F503" s="78"/>
      <c r="G503" s="101">
        <f>G504</f>
        <v>1676.5</v>
      </c>
    </row>
    <row r="504" spans="1:7" ht="19.5" customHeight="1">
      <c r="A504" s="131" t="s">
        <v>262</v>
      </c>
      <c r="B504" s="154">
        <v>904</v>
      </c>
      <c r="C504" s="78" t="s">
        <v>77</v>
      </c>
      <c r="D504" s="78" t="s">
        <v>12</v>
      </c>
      <c r="E504" s="154" t="s">
        <v>339</v>
      </c>
      <c r="F504" s="78"/>
      <c r="G504" s="101">
        <f>G505</f>
        <v>1676.5</v>
      </c>
    </row>
    <row r="505" spans="1:7" ht="63">
      <c r="A505" s="131" t="s">
        <v>6</v>
      </c>
      <c r="B505" s="154">
        <v>904</v>
      </c>
      <c r="C505" s="78" t="s">
        <v>77</v>
      </c>
      <c r="D505" s="78" t="s">
        <v>12</v>
      </c>
      <c r="E505" s="154" t="s">
        <v>343</v>
      </c>
      <c r="F505" s="49"/>
      <c r="G505" s="101">
        <f>G506</f>
        <v>1676.5</v>
      </c>
    </row>
    <row r="506" spans="1:7" ht="47.25">
      <c r="A506" s="131" t="s">
        <v>375</v>
      </c>
      <c r="B506" s="154">
        <v>904</v>
      </c>
      <c r="C506" s="78" t="s">
        <v>77</v>
      </c>
      <c r="D506" s="78" t="s">
        <v>12</v>
      </c>
      <c r="E506" s="154" t="s">
        <v>344</v>
      </c>
      <c r="F506" s="49"/>
      <c r="G506" s="101">
        <f>G507+G508</f>
        <v>1676.5</v>
      </c>
    </row>
    <row r="507" spans="1:7" s="214" customFormat="1" ht="47.25">
      <c r="A507" s="92" t="s">
        <v>382</v>
      </c>
      <c r="B507" s="155">
        <v>904</v>
      </c>
      <c r="C507" s="70" t="s">
        <v>77</v>
      </c>
      <c r="D507" s="70" t="s">
        <v>12</v>
      </c>
      <c r="E507" s="155" t="s">
        <v>344</v>
      </c>
      <c r="F507" s="48" t="s">
        <v>183</v>
      </c>
      <c r="G507" s="42">
        <v>1585.1</v>
      </c>
    </row>
    <row r="508" spans="1:7" s="214" customFormat="1" ht="15.75">
      <c r="A508" s="47" t="s">
        <v>184</v>
      </c>
      <c r="B508" s="155">
        <v>904</v>
      </c>
      <c r="C508" s="70" t="s">
        <v>77</v>
      </c>
      <c r="D508" s="70" t="s">
        <v>12</v>
      </c>
      <c r="E508" s="155" t="s">
        <v>344</v>
      </c>
      <c r="F508" s="48" t="s">
        <v>185</v>
      </c>
      <c r="G508" s="42">
        <v>91.4</v>
      </c>
    </row>
    <row r="509" spans="1:7" ht="18.75">
      <c r="A509" s="61" t="s">
        <v>108</v>
      </c>
      <c r="B509" s="62" t="s">
        <v>114</v>
      </c>
      <c r="C509" s="62" t="s">
        <v>106</v>
      </c>
      <c r="D509" s="86"/>
      <c r="E509" s="86"/>
      <c r="F509" s="86"/>
      <c r="G509" s="41">
        <f>G510</f>
        <v>2704.8</v>
      </c>
    </row>
    <row r="510" spans="1:7" ht="18.75">
      <c r="A510" s="100" t="s">
        <v>128</v>
      </c>
      <c r="B510" s="67" t="s">
        <v>114</v>
      </c>
      <c r="C510" s="67" t="s">
        <v>106</v>
      </c>
      <c r="D510" s="67" t="s">
        <v>31</v>
      </c>
      <c r="E510" s="67"/>
      <c r="F510" s="67"/>
      <c r="G510" s="254">
        <f>G511</f>
        <v>2704.8</v>
      </c>
    </row>
    <row r="511" spans="1:7" ht="15.75">
      <c r="A511" s="9" t="s">
        <v>246</v>
      </c>
      <c r="B511" s="49" t="s">
        <v>114</v>
      </c>
      <c r="C511" s="49" t="s">
        <v>106</v>
      </c>
      <c r="D511" s="49" t="s">
        <v>31</v>
      </c>
      <c r="E511" s="49" t="s">
        <v>47</v>
      </c>
      <c r="F511" s="49"/>
      <c r="G511" s="102">
        <f>G512</f>
        <v>2704.8</v>
      </c>
    </row>
    <row r="512" spans="1:7" ht="31.5">
      <c r="A512" s="9" t="s">
        <v>285</v>
      </c>
      <c r="B512" s="49" t="s">
        <v>114</v>
      </c>
      <c r="C512" s="49" t="s">
        <v>106</v>
      </c>
      <c r="D512" s="49" t="s">
        <v>31</v>
      </c>
      <c r="E512" s="49" t="s">
        <v>196</v>
      </c>
      <c r="F512" s="49"/>
      <c r="G512" s="135">
        <f>G513</f>
        <v>2704.8</v>
      </c>
    </row>
    <row r="513" spans="1:7" s="214" customFormat="1" ht="15.75">
      <c r="A513" s="47" t="s">
        <v>184</v>
      </c>
      <c r="B513" s="48" t="s">
        <v>114</v>
      </c>
      <c r="C513" s="48" t="s">
        <v>106</v>
      </c>
      <c r="D513" s="48" t="s">
        <v>31</v>
      </c>
      <c r="E513" s="48" t="s">
        <v>196</v>
      </c>
      <c r="F513" s="48" t="s">
        <v>185</v>
      </c>
      <c r="G513" s="164">
        <v>2704.8</v>
      </c>
    </row>
    <row r="514" spans="1:7" ht="18.75">
      <c r="A514" s="99" t="s">
        <v>229</v>
      </c>
      <c r="B514" s="62" t="s">
        <v>114</v>
      </c>
      <c r="C514" s="62" t="s">
        <v>67</v>
      </c>
      <c r="D514" s="62"/>
      <c r="E514" s="62"/>
      <c r="F514" s="62"/>
      <c r="G514" s="35">
        <f>G515</f>
        <v>5683.9</v>
      </c>
    </row>
    <row r="515" spans="1:7" ht="18.75">
      <c r="A515" s="133" t="s">
        <v>226</v>
      </c>
      <c r="B515" s="62" t="s">
        <v>114</v>
      </c>
      <c r="C515" s="62" t="s">
        <v>67</v>
      </c>
      <c r="D515" s="62" t="s">
        <v>31</v>
      </c>
      <c r="E515" s="62"/>
      <c r="F515" s="62"/>
      <c r="G515" s="254">
        <f>G516</f>
        <v>5683.9</v>
      </c>
    </row>
    <row r="516" spans="1:7" ht="15.75">
      <c r="A516" s="134" t="s">
        <v>230</v>
      </c>
      <c r="B516" s="49" t="s">
        <v>114</v>
      </c>
      <c r="C516" s="49" t="s">
        <v>67</v>
      </c>
      <c r="D516" s="49" t="s">
        <v>31</v>
      </c>
      <c r="E516" s="49" t="s">
        <v>227</v>
      </c>
      <c r="F516" s="49"/>
      <c r="G516" s="102">
        <f>G517</f>
        <v>5683.9</v>
      </c>
    </row>
    <row r="517" spans="1:7" ht="15.75">
      <c r="A517" s="134" t="s">
        <v>224</v>
      </c>
      <c r="B517" s="49" t="s">
        <v>114</v>
      </c>
      <c r="C517" s="49" t="s">
        <v>67</v>
      </c>
      <c r="D517" s="49" t="s">
        <v>31</v>
      </c>
      <c r="E517" s="49" t="s">
        <v>228</v>
      </c>
      <c r="F517" s="49"/>
      <c r="G517" s="102">
        <f>G518</f>
        <v>5683.9</v>
      </c>
    </row>
    <row r="518" spans="1:7" s="214" customFormat="1" ht="31.5">
      <c r="A518" s="47" t="s">
        <v>287</v>
      </c>
      <c r="B518" s="48" t="s">
        <v>114</v>
      </c>
      <c r="C518" s="48" t="s">
        <v>67</v>
      </c>
      <c r="D518" s="48" t="s">
        <v>31</v>
      </c>
      <c r="E518" s="48" t="s">
        <v>228</v>
      </c>
      <c r="F518" s="48" t="s">
        <v>164</v>
      </c>
      <c r="G518" s="164">
        <v>5683.9</v>
      </c>
    </row>
    <row r="519" spans="1:7" ht="18.75">
      <c r="A519" s="99" t="s">
        <v>115</v>
      </c>
      <c r="B519" s="72">
        <v>905</v>
      </c>
      <c r="C519" s="62"/>
      <c r="D519" s="62"/>
      <c r="E519" s="62"/>
      <c r="F519" s="62"/>
      <c r="G519" s="41">
        <f>G520+G535+G545+G540</f>
        <v>60685.600000000006</v>
      </c>
    </row>
    <row r="520" spans="1:7" ht="18.75">
      <c r="A520" s="99" t="s">
        <v>37</v>
      </c>
      <c r="B520" s="72">
        <v>905</v>
      </c>
      <c r="C520" s="62" t="s">
        <v>14</v>
      </c>
      <c r="D520" s="49"/>
      <c r="E520" s="49"/>
      <c r="F520" s="48"/>
      <c r="G520" s="41">
        <f>G521+G527+G531</f>
        <v>20932.8</v>
      </c>
    </row>
    <row r="521" spans="1:7" ht="37.5">
      <c r="A521" s="61" t="s">
        <v>49</v>
      </c>
      <c r="B521" s="72">
        <v>905</v>
      </c>
      <c r="C521" s="62" t="s">
        <v>14</v>
      </c>
      <c r="D521" s="62" t="s">
        <v>12</v>
      </c>
      <c r="E521" s="62"/>
      <c r="F521" s="62"/>
      <c r="G521" s="41">
        <f>G522</f>
        <v>20700.5</v>
      </c>
    </row>
    <row r="522" spans="1:7" ht="31.5">
      <c r="A522" s="91" t="s">
        <v>18</v>
      </c>
      <c r="B522" s="74">
        <v>905</v>
      </c>
      <c r="C522" s="49" t="s">
        <v>14</v>
      </c>
      <c r="D522" s="49" t="s">
        <v>12</v>
      </c>
      <c r="E522" s="49" t="s">
        <v>19</v>
      </c>
      <c r="F522" s="49"/>
      <c r="G522" s="36">
        <f>G523</f>
        <v>20700.5</v>
      </c>
    </row>
    <row r="523" spans="1:7" ht="15.75">
      <c r="A523" s="9" t="s">
        <v>10</v>
      </c>
      <c r="B523" s="50" t="s">
        <v>116</v>
      </c>
      <c r="C523" s="49" t="s">
        <v>14</v>
      </c>
      <c r="D523" s="49" t="s">
        <v>12</v>
      </c>
      <c r="E523" s="49" t="s">
        <v>21</v>
      </c>
      <c r="F523" s="49"/>
      <c r="G523" s="36">
        <f>G524+G525+G526</f>
        <v>20700.5</v>
      </c>
    </row>
    <row r="524" spans="1:7" s="214" customFormat="1" ht="47.25">
      <c r="A524" s="92" t="s">
        <v>382</v>
      </c>
      <c r="B524" s="52" t="s">
        <v>116</v>
      </c>
      <c r="C524" s="48" t="s">
        <v>14</v>
      </c>
      <c r="D524" s="48" t="s">
        <v>12</v>
      </c>
      <c r="E524" s="48" t="s">
        <v>21</v>
      </c>
      <c r="F524" s="48" t="s">
        <v>183</v>
      </c>
      <c r="G524" s="40">
        <v>19154.5</v>
      </c>
    </row>
    <row r="525" spans="1:7" s="214" customFormat="1" ht="15.75">
      <c r="A525" s="47" t="s">
        <v>184</v>
      </c>
      <c r="B525" s="52" t="s">
        <v>116</v>
      </c>
      <c r="C525" s="48" t="s">
        <v>14</v>
      </c>
      <c r="D525" s="48" t="s">
        <v>12</v>
      </c>
      <c r="E525" s="48" t="s">
        <v>21</v>
      </c>
      <c r="F525" s="48" t="s">
        <v>185</v>
      </c>
      <c r="G525" s="40">
        <v>1528.5</v>
      </c>
    </row>
    <row r="526" spans="1:7" s="214" customFormat="1" ht="15.75">
      <c r="A526" s="212" t="s">
        <v>186</v>
      </c>
      <c r="B526" s="52" t="s">
        <v>116</v>
      </c>
      <c r="C526" s="48" t="s">
        <v>14</v>
      </c>
      <c r="D526" s="48" t="s">
        <v>12</v>
      </c>
      <c r="E526" s="48" t="s">
        <v>21</v>
      </c>
      <c r="F526" s="48" t="s">
        <v>187</v>
      </c>
      <c r="G526" s="40">
        <v>17.5</v>
      </c>
    </row>
    <row r="527" spans="1:7" ht="18.75">
      <c r="A527" s="121" t="s">
        <v>117</v>
      </c>
      <c r="B527" s="122">
        <v>905</v>
      </c>
      <c r="C527" s="119" t="s">
        <v>14</v>
      </c>
      <c r="D527" s="119" t="s">
        <v>106</v>
      </c>
      <c r="E527" s="119"/>
      <c r="F527" s="119"/>
      <c r="G527" s="125">
        <f>G528</f>
        <v>60</v>
      </c>
    </row>
    <row r="528" spans="1:7" ht="15.75">
      <c r="A528" s="6" t="s">
        <v>117</v>
      </c>
      <c r="B528" s="123">
        <v>905</v>
      </c>
      <c r="C528" s="3" t="s">
        <v>14</v>
      </c>
      <c r="D528" s="3" t="s">
        <v>106</v>
      </c>
      <c r="E528" s="3" t="s">
        <v>118</v>
      </c>
      <c r="F528" s="3"/>
      <c r="G528" s="117">
        <f>G529</f>
        <v>60</v>
      </c>
    </row>
    <row r="529" spans="1:7" ht="15.75">
      <c r="A529" s="6" t="s">
        <v>119</v>
      </c>
      <c r="B529" s="124" t="s">
        <v>116</v>
      </c>
      <c r="C529" s="3" t="s">
        <v>14</v>
      </c>
      <c r="D529" s="3" t="s">
        <v>106</v>
      </c>
      <c r="E529" s="3" t="s">
        <v>107</v>
      </c>
      <c r="F529" s="3"/>
      <c r="G529" s="117">
        <f>G530</f>
        <v>60</v>
      </c>
    </row>
    <row r="530" spans="1:7" s="214" customFormat="1" ht="15.75">
      <c r="A530" s="213" t="s">
        <v>186</v>
      </c>
      <c r="B530" s="32" t="s">
        <v>116</v>
      </c>
      <c r="C530" s="116" t="s">
        <v>14</v>
      </c>
      <c r="D530" s="116" t="s">
        <v>106</v>
      </c>
      <c r="E530" s="116" t="s">
        <v>107</v>
      </c>
      <c r="F530" s="116" t="s">
        <v>187</v>
      </c>
      <c r="G530" s="27">
        <v>60</v>
      </c>
    </row>
    <row r="531" spans="1:7" ht="18.75">
      <c r="A531" s="61" t="s">
        <v>57</v>
      </c>
      <c r="B531" s="62" t="s">
        <v>116</v>
      </c>
      <c r="C531" s="62" t="s">
        <v>14</v>
      </c>
      <c r="D531" s="62" t="s">
        <v>105</v>
      </c>
      <c r="E531" s="87"/>
      <c r="F531" s="87"/>
      <c r="G531" s="41">
        <f>G532</f>
        <v>172.3</v>
      </c>
    </row>
    <row r="532" spans="1:7" ht="15.75">
      <c r="A532" s="9" t="s">
        <v>59</v>
      </c>
      <c r="B532" s="49" t="s">
        <v>116</v>
      </c>
      <c r="C532" s="49" t="s">
        <v>14</v>
      </c>
      <c r="D532" s="49" t="s">
        <v>105</v>
      </c>
      <c r="E532" s="49" t="s">
        <v>60</v>
      </c>
      <c r="F532" s="49"/>
      <c r="G532" s="36">
        <f>G533</f>
        <v>172.3</v>
      </c>
    </row>
    <row r="533" spans="1:7" ht="15.75">
      <c r="A533" s="9" t="s">
        <v>61</v>
      </c>
      <c r="B533" s="49" t="s">
        <v>116</v>
      </c>
      <c r="C533" s="49" t="s">
        <v>14</v>
      </c>
      <c r="D533" s="49" t="s">
        <v>105</v>
      </c>
      <c r="E533" s="49" t="s">
        <v>62</v>
      </c>
      <c r="F533" s="49"/>
      <c r="G533" s="36">
        <f>G534</f>
        <v>172.3</v>
      </c>
    </row>
    <row r="534" spans="1:7" s="214" customFormat="1" ht="15.75">
      <c r="A534" s="212" t="s">
        <v>186</v>
      </c>
      <c r="B534" s="48" t="s">
        <v>116</v>
      </c>
      <c r="C534" s="48" t="s">
        <v>14</v>
      </c>
      <c r="D534" s="48" t="s">
        <v>105</v>
      </c>
      <c r="E534" s="48" t="s">
        <v>62</v>
      </c>
      <c r="F534" s="70" t="s">
        <v>187</v>
      </c>
      <c r="G534" s="40">
        <v>172.3</v>
      </c>
    </row>
    <row r="535" spans="1:7" ht="18.75">
      <c r="A535" s="61" t="s">
        <v>35</v>
      </c>
      <c r="B535" s="82" t="s">
        <v>116</v>
      </c>
      <c r="C535" s="82" t="s">
        <v>30</v>
      </c>
      <c r="D535" s="82"/>
      <c r="E535" s="82"/>
      <c r="F535" s="82"/>
      <c r="G535" s="43">
        <f>G536</f>
        <v>44</v>
      </c>
    </row>
    <row r="536" spans="1:7" ht="18.75">
      <c r="A536" s="99" t="s">
        <v>156</v>
      </c>
      <c r="B536" s="62" t="s">
        <v>116</v>
      </c>
      <c r="C536" s="62" t="s">
        <v>30</v>
      </c>
      <c r="D536" s="62" t="s">
        <v>74</v>
      </c>
      <c r="E536" s="62"/>
      <c r="F536" s="62"/>
      <c r="G536" s="43">
        <f>G537</f>
        <v>44</v>
      </c>
    </row>
    <row r="537" spans="1:7" ht="15.75">
      <c r="A537" s="91" t="s">
        <v>157</v>
      </c>
      <c r="B537" s="49" t="s">
        <v>116</v>
      </c>
      <c r="C537" s="49" t="s">
        <v>30</v>
      </c>
      <c r="D537" s="49" t="s">
        <v>74</v>
      </c>
      <c r="E537" s="49" t="s">
        <v>158</v>
      </c>
      <c r="F537" s="49"/>
      <c r="G537" s="101">
        <f>G538</f>
        <v>44</v>
      </c>
    </row>
    <row r="538" spans="1:7" ht="15.75">
      <c r="A538" s="91" t="s">
        <v>162</v>
      </c>
      <c r="B538" s="49" t="s">
        <v>116</v>
      </c>
      <c r="C538" s="49" t="s">
        <v>30</v>
      </c>
      <c r="D538" s="49" t="s">
        <v>74</v>
      </c>
      <c r="E538" s="49" t="s">
        <v>161</v>
      </c>
      <c r="F538" s="49"/>
      <c r="G538" s="101">
        <f>G539</f>
        <v>44</v>
      </c>
    </row>
    <row r="539" spans="1:7" s="214" customFormat="1" ht="15.75">
      <c r="A539" s="47" t="s">
        <v>184</v>
      </c>
      <c r="B539" s="48" t="s">
        <v>116</v>
      </c>
      <c r="C539" s="48" t="s">
        <v>30</v>
      </c>
      <c r="D539" s="48" t="s">
        <v>74</v>
      </c>
      <c r="E539" s="48" t="s">
        <v>161</v>
      </c>
      <c r="F539" s="48" t="s">
        <v>185</v>
      </c>
      <c r="G539" s="42">
        <v>44</v>
      </c>
    </row>
    <row r="540" spans="1:7" s="214" customFormat="1" ht="18.75">
      <c r="A540" s="61" t="s">
        <v>76</v>
      </c>
      <c r="B540" s="49" t="s">
        <v>116</v>
      </c>
      <c r="C540" s="49" t="s">
        <v>77</v>
      </c>
      <c r="D540" s="48"/>
      <c r="E540" s="48"/>
      <c r="F540" s="48"/>
      <c r="G540" s="101">
        <f>G541</f>
        <v>100</v>
      </c>
    </row>
    <row r="541" spans="1:7" s="214" customFormat="1" ht="18.75">
      <c r="A541" s="99" t="s">
        <v>83</v>
      </c>
      <c r="B541" s="49" t="s">
        <v>116</v>
      </c>
      <c r="C541" s="49" t="s">
        <v>77</v>
      </c>
      <c r="D541" s="49" t="s">
        <v>51</v>
      </c>
      <c r="E541" s="48"/>
      <c r="F541" s="48"/>
      <c r="G541" s="101">
        <f>G542</f>
        <v>100</v>
      </c>
    </row>
    <row r="542" spans="1:7" s="214" customFormat="1" ht="15.75">
      <c r="A542" s="91" t="s">
        <v>84</v>
      </c>
      <c r="B542" s="49" t="s">
        <v>116</v>
      </c>
      <c r="C542" s="49" t="s">
        <v>77</v>
      </c>
      <c r="D542" s="49" t="s">
        <v>51</v>
      </c>
      <c r="E542" s="49" t="s">
        <v>85</v>
      </c>
      <c r="F542" s="48"/>
      <c r="G542" s="101">
        <f>G543</f>
        <v>100</v>
      </c>
    </row>
    <row r="543" spans="1:7" s="214" customFormat="1" ht="15.75">
      <c r="A543" s="9" t="s">
        <v>86</v>
      </c>
      <c r="B543" s="49" t="s">
        <v>116</v>
      </c>
      <c r="C543" s="49" t="s">
        <v>77</v>
      </c>
      <c r="D543" s="49" t="s">
        <v>51</v>
      </c>
      <c r="E543" s="49" t="s">
        <v>87</v>
      </c>
      <c r="F543" s="48"/>
      <c r="G543" s="101">
        <f>G544</f>
        <v>100</v>
      </c>
    </row>
    <row r="544" spans="1:7" s="214" customFormat="1" ht="47.25">
      <c r="A544" s="92" t="s">
        <v>382</v>
      </c>
      <c r="B544" s="48" t="s">
        <v>116</v>
      </c>
      <c r="C544" s="48" t="s">
        <v>77</v>
      </c>
      <c r="D544" s="48" t="s">
        <v>51</v>
      </c>
      <c r="E544" s="48" t="s">
        <v>87</v>
      </c>
      <c r="F544" s="48" t="s">
        <v>183</v>
      </c>
      <c r="G544" s="42">
        <v>100</v>
      </c>
    </row>
    <row r="545" spans="1:7" ht="40.5" customHeight="1">
      <c r="A545" s="61" t="s">
        <v>149</v>
      </c>
      <c r="B545" s="62" t="s">
        <v>116</v>
      </c>
      <c r="C545" s="62" t="s">
        <v>58</v>
      </c>
      <c r="D545" s="62"/>
      <c r="E545" s="62"/>
      <c r="F545" s="62"/>
      <c r="G545" s="41">
        <f>G546</f>
        <v>39608.8</v>
      </c>
    </row>
    <row r="546" spans="1:7" ht="37.5">
      <c r="A546" s="100" t="s">
        <v>122</v>
      </c>
      <c r="B546" s="67" t="s">
        <v>116</v>
      </c>
      <c r="C546" s="67" t="s">
        <v>58</v>
      </c>
      <c r="D546" s="67" t="s">
        <v>14</v>
      </c>
      <c r="E546" s="71"/>
      <c r="F546" s="71"/>
      <c r="G546" s="35">
        <f>G547</f>
        <v>39608.8</v>
      </c>
    </row>
    <row r="547" spans="1:7" ht="15.75">
      <c r="A547" s="91" t="s">
        <v>93</v>
      </c>
      <c r="B547" s="49" t="s">
        <v>116</v>
      </c>
      <c r="C547" s="49" t="s">
        <v>58</v>
      </c>
      <c r="D547" s="49" t="s">
        <v>14</v>
      </c>
      <c r="E547" s="49" t="s">
        <v>94</v>
      </c>
      <c r="F547" s="49"/>
      <c r="G547" s="36">
        <f>G548</f>
        <v>39608.8</v>
      </c>
    </row>
    <row r="548" spans="1:7" ht="15.75">
      <c r="A548" s="91" t="s">
        <v>93</v>
      </c>
      <c r="B548" s="49" t="s">
        <v>116</v>
      </c>
      <c r="C548" s="49" t="s">
        <v>58</v>
      </c>
      <c r="D548" s="49" t="s">
        <v>14</v>
      </c>
      <c r="E548" s="49" t="s">
        <v>95</v>
      </c>
      <c r="F548" s="49"/>
      <c r="G548" s="36">
        <f>G549</f>
        <v>39608.8</v>
      </c>
    </row>
    <row r="549" spans="1:7" ht="15.75">
      <c r="A549" s="9" t="s">
        <v>96</v>
      </c>
      <c r="B549" s="49" t="s">
        <v>116</v>
      </c>
      <c r="C549" s="49" t="s">
        <v>58</v>
      </c>
      <c r="D549" s="49" t="s">
        <v>14</v>
      </c>
      <c r="E549" s="49" t="s">
        <v>97</v>
      </c>
      <c r="F549" s="49"/>
      <c r="G549" s="36">
        <f>G550</f>
        <v>39608.8</v>
      </c>
    </row>
    <row r="550" spans="1:7" s="214" customFormat="1" ht="15.75">
      <c r="A550" s="47" t="s">
        <v>200</v>
      </c>
      <c r="B550" s="48" t="s">
        <v>116</v>
      </c>
      <c r="C550" s="48" t="s">
        <v>58</v>
      </c>
      <c r="D550" s="48" t="s">
        <v>14</v>
      </c>
      <c r="E550" s="48" t="s">
        <v>97</v>
      </c>
      <c r="F550" s="48" t="s">
        <v>20</v>
      </c>
      <c r="G550" s="40">
        <v>39608.8</v>
      </c>
    </row>
    <row r="551" spans="1:7" ht="18.75">
      <c r="A551" s="99" t="s">
        <v>147</v>
      </c>
      <c r="B551" s="82" t="s">
        <v>120</v>
      </c>
      <c r="C551" s="82"/>
      <c r="D551" s="82"/>
      <c r="E551" s="82"/>
      <c r="F551" s="82"/>
      <c r="G551" s="43">
        <f>G552+G564</f>
        <v>3947.5</v>
      </c>
    </row>
    <row r="552" spans="1:7" ht="18.75">
      <c r="A552" s="61" t="s">
        <v>37</v>
      </c>
      <c r="B552" s="62" t="s">
        <v>120</v>
      </c>
      <c r="C552" s="62" t="s">
        <v>14</v>
      </c>
      <c r="D552" s="50"/>
      <c r="E552" s="50"/>
      <c r="F552" s="50"/>
      <c r="G552" s="39">
        <f>G553+G560</f>
        <v>3937.5</v>
      </c>
    </row>
    <row r="553" spans="1:7" ht="37.5" customHeight="1">
      <c r="A553" s="100" t="s">
        <v>50</v>
      </c>
      <c r="B553" s="67" t="s">
        <v>120</v>
      </c>
      <c r="C553" s="67" t="s">
        <v>14</v>
      </c>
      <c r="D553" s="67" t="s">
        <v>51</v>
      </c>
      <c r="E553" s="67"/>
      <c r="F553" s="67"/>
      <c r="G553" s="39">
        <f>G554</f>
        <v>3913.5</v>
      </c>
    </row>
    <row r="554" spans="1:7" ht="31.5">
      <c r="A554" s="91" t="s">
        <v>18</v>
      </c>
      <c r="B554" s="49" t="s">
        <v>120</v>
      </c>
      <c r="C554" s="49" t="s">
        <v>14</v>
      </c>
      <c r="D554" s="49" t="s">
        <v>51</v>
      </c>
      <c r="E554" s="49" t="s">
        <v>19</v>
      </c>
      <c r="F554" s="49"/>
      <c r="G554" s="36">
        <f>G555+G558</f>
        <v>3913.5</v>
      </c>
    </row>
    <row r="555" spans="1:7" ht="15.75">
      <c r="A555" s="91" t="s">
        <v>10</v>
      </c>
      <c r="B555" s="49" t="s">
        <v>120</v>
      </c>
      <c r="C555" s="49" t="s">
        <v>14</v>
      </c>
      <c r="D555" s="49" t="s">
        <v>51</v>
      </c>
      <c r="E555" s="49" t="s">
        <v>21</v>
      </c>
      <c r="F555" s="49"/>
      <c r="G555" s="36">
        <f>G556+G557</f>
        <v>2341.7999999999997</v>
      </c>
    </row>
    <row r="556" spans="1:7" s="214" customFormat="1" ht="47.25">
      <c r="A556" s="92" t="s">
        <v>382</v>
      </c>
      <c r="B556" s="48" t="s">
        <v>120</v>
      </c>
      <c r="C556" s="48" t="s">
        <v>14</v>
      </c>
      <c r="D556" s="48" t="s">
        <v>51</v>
      </c>
      <c r="E556" s="48" t="s">
        <v>21</v>
      </c>
      <c r="F556" s="48" t="s">
        <v>183</v>
      </c>
      <c r="G556" s="40">
        <v>2164.6</v>
      </c>
    </row>
    <row r="557" spans="1:7" s="214" customFormat="1" ht="15.75">
      <c r="A557" s="47" t="s">
        <v>184</v>
      </c>
      <c r="B557" s="48" t="s">
        <v>120</v>
      </c>
      <c r="C557" s="48" t="s">
        <v>14</v>
      </c>
      <c r="D557" s="48" t="s">
        <v>51</v>
      </c>
      <c r="E557" s="48" t="s">
        <v>21</v>
      </c>
      <c r="F557" s="48" t="s">
        <v>185</v>
      </c>
      <c r="G557" s="40">
        <v>177.2</v>
      </c>
    </row>
    <row r="558" spans="1:7" ht="15.75">
      <c r="A558" s="9" t="s">
        <v>52</v>
      </c>
      <c r="B558" s="49" t="s">
        <v>120</v>
      </c>
      <c r="C558" s="49" t="s">
        <v>14</v>
      </c>
      <c r="D558" s="49" t="s">
        <v>51</v>
      </c>
      <c r="E558" s="49" t="s">
        <v>53</v>
      </c>
      <c r="F558" s="49"/>
      <c r="G558" s="36">
        <f>G559</f>
        <v>1571.7</v>
      </c>
    </row>
    <row r="559" spans="1:7" s="214" customFormat="1" ht="47.25">
      <c r="A559" s="92" t="s">
        <v>382</v>
      </c>
      <c r="B559" s="48" t="s">
        <v>120</v>
      </c>
      <c r="C559" s="48" t="s">
        <v>14</v>
      </c>
      <c r="D559" s="48" t="s">
        <v>51</v>
      </c>
      <c r="E559" s="48" t="s">
        <v>53</v>
      </c>
      <c r="F559" s="48" t="s">
        <v>183</v>
      </c>
      <c r="G559" s="40">
        <v>1571.7</v>
      </c>
    </row>
    <row r="560" spans="1:7" s="211" customFormat="1" ht="18.75">
      <c r="A560" s="121" t="s">
        <v>57</v>
      </c>
      <c r="B560" s="119" t="s">
        <v>120</v>
      </c>
      <c r="C560" s="119" t="s">
        <v>14</v>
      </c>
      <c r="D560" s="119" t="s">
        <v>105</v>
      </c>
      <c r="E560" s="116"/>
      <c r="F560" s="116"/>
      <c r="G560" s="125">
        <f>G561</f>
        <v>24</v>
      </c>
    </row>
    <row r="561" spans="1:7" s="211" customFormat="1" ht="15.75">
      <c r="A561" s="6" t="s">
        <v>59</v>
      </c>
      <c r="B561" s="3" t="s">
        <v>120</v>
      </c>
      <c r="C561" s="3" t="s">
        <v>14</v>
      </c>
      <c r="D561" s="3" t="s">
        <v>105</v>
      </c>
      <c r="E561" s="3" t="s">
        <v>60</v>
      </c>
      <c r="F561" s="116"/>
      <c r="G561" s="117">
        <f>G562</f>
        <v>24</v>
      </c>
    </row>
    <row r="562" spans="1:7" s="211" customFormat="1" ht="31.5">
      <c r="A562" s="6" t="s">
        <v>63</v>
      </c>
      <c r="B562" s="3" t="s">
        <v>120</v>
      </c>
      <c r="C562" s="3" t="s">
        <v>14</v>
      </c>
      <c r="D562" s="3" t="s">
        <v>105</v>
      </c>
      <c r="E562" s="3" t="s">
        <v>64</v>
      </c>
      <c r="F562" s="116"/>
      <c r="G562" s="117">
        <f>G563</f>
        <v>24</v>
      </c>
    </row>
    <row r="563" spans="1:7" s="211" customFormat="1" ht="15.75">
      <c r="A563" s="118" t="s">
        <v>199</v>
      </c>
      <c r="B563" s="116" t="s">
        <v>120</v>
      </c>
      <c r="C563" s="116" t="s">
        <v>14</v>
      </c>
      <c r="D563" s="116" t="s">
        <v>105</v>
      </c>
      <c r="E563" s="116" t="s">
        <v>64</v>
      </c>
      <c r="F563" s="116" t="s">
        <v>195</v>
      </c>
      <c r="G563" s="27">
        <v>24</v>
      </c>
    </row>
    <row r="564" spans="1:7" ht="18.75">
      <c r="A564" s="61" t="s">
        <v>35</v>
      </c>
      <c r="B564" s="62" t="s">
        <v>120</v>
      </c>
      <c r="C564" s="62" t="s">
        <v>30</v>
      </c>
      <c r="D564" s="62"/>
      <c r="E564" s="62"/>
      <c r="F564" s="62"/>
      <c r="G564" s="41">
        <f>G565</f>
        <v>10</v>
      </c>
    </row>
    <row r="565" spans="1:7" ht="18.75">
      <c r="A565" s="99" t="s">
        <v>156</v>
      </c>
      <c r="B565" s="62" t="s">
        <v>120</v>
      </c>
      <c r="C565" s="62" t="s">
        <v>30</v>
      </c>
      <c r="D565" s="62" t="s">
        <v>74</v>
      </c>
      <c r="E565" s="62"/>
      <c r="F565" s="62"/>
      <c r="G565" s="41">
        <f>G566</f>
        <v>10</v>
      </c>
    </row>
    <row r="566" spans="1:7" ht="15.75">
      <c r="A566" s="91" t="s">
        <v>157</v>
      </c>
      <c r="B566" s="49" t="s">
        <v>120</v>
      </c>
      <c r="C566" s="49" t="s">
        <v>30</v>
      </c>
      <c r="D566" s="49" t="s">
        <v>74</v>
      </c>
      <c r="E566" s="49" t="s">
        <v>158</v>
      </c>
      <c r="F566" s="49"/>
      <c r="G566" s="36">
        <f>G567</f>
        <v>10</v>
      </c>
    </row>
    <row r="567" spans="1:7" ht="15.75">
      <c r="A567" s="91" t="s">
        <v>162</v>
      </c>
      <c r="B567" s="49" t="s">
        <v>120</v>
      </c>
      <c r="C567" s="49" t="s">
        <v>30</v>
      </c>
      <c r="D567" s="49" t="s">
        <v>74</v>
      </c>
      <c r="E567" s="49" t="s">
        <v>161</v>
      </c>
      <c r="F567" s="49"/>
      <c r="G567" s="36">
        <f>G568</f>
        <v>10</v>
      </c>
    </row>
    <row r="568" spans="1:7" s="214" customFormat="1" ht="15.75">
      <c r="A568" s="92" t="s">
        <v>184</v>
      </c>
      <c r="B568" s="48" t="s">
        <v>120</v>
      </c>
      <c r="C568" s="48" t="s">
        <v>30</v>
      </c>
      <c r="D568" s="48" t="s">
        <v>74</v>
      </c>
      <c r="E568" s="48" t="s">
        <v>161</v>
      </c>
      <c r="F568" s="48" t="s">
        <v>185</v>
      </c>
      <c r="G568" s="40">
        <v>10</v>
      </c>
    </row>
    <row r="569" spans="1:7" ht="37.5">
      <c r="A569" s="99" t="s">
        <v>220</v>
      </c>
      <c r="B569" s="88">
        <v>907</v>
      </c>
      <c r="C569" s="62"/>
      <c r="D569" s="62"/>
      <c r="E569" s="62"/>
      <c r="F569" s="62"/>
      <c r="G569" s="36">
        <f>G570+G578</f>
        <v>3779.5</v>
      </c>
    </row>
    <row r="570" spans="1:7" ht="18.75">
      <c r="A570" s="61" t="s">
        <v>37</v>
      </c>
      <c r="B570" s="62" t="s">
        <v>221</v>
      </c>
      <c r="C570" s="62" t="s">
        <v>14</v>
      </c>
      <c r="D570" s="50"/>
      <c r="E570" s="50"/>
      <c r="F570" s="50"/>
      <c r="G570" s="36">
        <f>G571</f>
        <v>3739.5</v>
      </c>
    </row>
    <row r="571" spans="1:7" ht="37.5">
      <c r="A571" s="61" t="s">
        <v>49</v>
      </c>
      <c r="B571" s="62" t="s">
        <v>221</v>
      </c>
      <c r="C571" s="62" t="s">
        <v>14</v>
      </c>
      <c r="D571" s="62" t="s">
        <v>12</v>
      </c>
      <c r="E571" s="62"/>
      <c r="F571" s="62"/>
      <c r="G571" s="36">
        <f>G572</f>
        <v>3739.5</v>
      </c>
    </row>
    <row r="572" spans="1:7" ht="31.5">
      <c r="A572" s="91" t="s">
        <v>18</v>
      </c>
      <c r="B572" s="49" t="s">
        <v>221</v>
      </c>
      <c r="C572" s="49" t="s">
        <v>14</v>
      </c>
      <c r="D572" s="49" t="s">
        <v>12</v>
      </c>
      <c r="E572" s="49" t="s">
        <v>19</v>
      </c>
      <c r="F572" s="49"/>
      <c r="G572" s="36">
        <f>G573+G576</f>
        <v>3739.5</v>
      </c>
    </row>
    <row r="573" spans="1:7" ht="15.75">
      <c r="A573" s="91" t="s">
        <v>10</v>
      </c>
      <c r="B573" s="49" t="s">
        <v>221</v>
      </c>
      <c r="C573" s="49" t="s">
        <v>14</v>
      </c>
      <c r="D573" s="49" t="s">
        <v>12</v>
      </c>
      <c r="E573" s="49" t="s">
        <v>21</v>
      </c>
      <c r="F573" s="49"/>
      <c r="G573" s="36">
        <f>G574+G575</f>
        <v>1823.4</v>
      </c>
    </row>
    <row r="574" spans="1:7" s="214" customFormat="1" ht="47.25">
      <c r="A574" s="92" t="s">
        <v>382</v>
      </c>
      <c r="B574" s="48" t="s">
        <v>221</v>
      </c>
      <c r="C574" s="48" t="s">
        <v>14</v>
      </c>
      <c r="D574" s="48" t="s">
        <v>12</v>
      </c>
      <c r="E574" s="48" t="s">
        <v>21</v>
      </c>
      <c r="F574" s="48" t="s">
        <v>183</v>
      </c>
      <c r="G574" s="40">
        <v>1507.3</v>
      </c>
    </row>
    <row r="575" spans="1:7" s="214" customFormat="1" ht="15.75">
      <c r="A575" s="47" t="s">
        <v>184</v>
      </c>
      <c r="B575" s="48" t="s">
        <v>221</v>
      </c>
      <c r="C575" s="48" t="s">
        <v>14</v>
      </c>
      <c r="D575" s="48" t="s">
        <v>12</v>
      </c>
      <c r="E575" s="48" t="s">
        <v>21</v>
      </c>
      <c r="F575" s="48" t="s">
        <v>185</v>
      </c>
      <c r="G575" s="40">
        <v>316.1</v>
      </c>
    </row>
    <row r="576" spans="1:7" ht="15.75">
      <c r="A576" s="9" t="s">
        <v>223</v>
      </c>
      <c r="B576" s="49" t="s">
        <v>221</v>
      </c>
      <c r="C576" s="49" t="s">
        <v>14</v>
      </c>
      <c r="D576" s="49" t="s">
        <v>12</v>
      </c>
      <c r="E576" s="49" t="s">
        <v>222</v>
      </c>
      <c r="F576" s="49"/>
      <c r="G576" s="36">
        <f>G577</f>
        <v>1916.1</v>
      </c>
    </row>
    <row r="577" spans="1:7" s="214" customFormat="1" ht="47.25">
      <c r="A577" s="92" t="s">
        <v>382</v>
      </c>
      <c r="B577" s="48" t="s">
        <v>221</v>
      </c>
      <c r="C577" s="48" t="s">
        <v>14</v>
      </c>
      <c r="D577" s="48" t="s">
        <v>12</v>
      </c>
      <c r="E577" s="48" t="s">
        <v>222</v>
      </c>
      <c r="F577" s="48" t="s">
        <v>183</v>
      </c>
      <c r="G577" s="40">
        <v>1916.1</v>
      </c>
    </row>
    <row r="578" spans="1:7" ht="18.75">
      <c r="A578" s="99" t="s">
        <v>156</v>
      </c>
      <c r="B578" s="62" t="s">
        <v>221</v>
      </c>
      <c r="C578" s="62" t="s">
        <v>30</v>
      </c>
      <c r="D578" s="62" t="s">
        <v>74</v>
      </c>
      <c r="E578" s="62"/>
      <c r="F578" s="62"/>
      <c r="G578" s="41">
        <f>G579</f>
        <v>40</v>
      </c>
    </row>
    <row r="579" spans="1:7" ht="15.75">
      <c r="A579" s="91" t="s">
        <v>157</v>
      </c>
      <c r="B579" s="49" t="s">
        <v>221</v>
      </c>
      <c r="C579" s="49" t="s">
        <v>30</v>
      </c>
      <c r="D579" s="49" t="s">
        <v>74</v>
      </c>
      <c r="E579" s="49" t="s">
        <v>158</v>
      </c>
      <c r="F579" s="49"/>
      <c r="G579" s="36">
        <f>G580</f>
        <v>40</v>
      </c>
    </row>
    <row r="580" spans="1:7" ht="15.75">
      <c r="A580" s="91" t="s">
        <v>162</v>
      </c>
      <c r="B580" s="49" t="s">
        <v>221</v>
      </c>
      <c r="C580" s="49" t="s">
        <v>30</v>
      </c>
      <c r="D580" s="49" t="s">
        <v>74</v>
      </c>
      <c r="E580" s="49" t="s">
        <v>161</v>
      </c>
      <c r="F580" s="49"/>
      <c r="G580" s="36">
        <f>G581</f>
        <v>40</v>
      </c>
    </row>
    <row r="581" spans="1:7" s="214" customFormat="1" ht="21" customHeight="1">
      <c r="A581" s="92" t="s">
        <v>184</v>
      </c>
      <c r="B581" s="48" t="s">
        <v>221</v>
      </c>
      <c r="C581" s="48" t="s">
        <v>30</v>
      </c>
      <c r="D581" s="48" t="s">
        <v>74</v>
      </c>
      <c r="E581" s="48" t="s">
        <v>161</v>
      </c>
      <c r="F581" s="48" t="s">
        <v>185</v>
      </c>
      <c r="G581" s="40">
        <v>40</v>
      </c>
    </row>
    <row r="582" spans="2:7" ht="12.75">
      <c r="B582" s="160"/>
      <c r="C582" s="161"/>
      <c r="D582" s="161"/>
      <c r="E582" s="161"/>
      <c r="F582" s="162"/>
      <c r="G582" s="162"/>
    </row>
    <row r="583" spans="2:7" ht="12.75">
      <c r="B583" s="160"/>
      <c r="C583" s="161"/>
      <c r="D583" s="161"/>
      <c r="E583" s="161"/>
      <c r="F583" s="162"/>
      <c r="G583" s="162"/>
    </row>
    <row r="584" spans="2:7" ht="12.75">
      <c r="B584" s="160"/>
      <c r="C584" s="161"/>
      <c r="D584" s="161"/>
      <c r="E584" s="161"/>
      <c r="F584" s="162"/>
      <c r="G584" s="162"/>
    </row>
    <row r="585" spans="2:7" ht="12.75">
      <c r="B585" s="160"/>
      <c r="C585" s="161"/>
      <c r="D585" s="161"/>
      <c r="E585" s="161"/>
      <c r="F585" s="162"/>
      <c r="G585" s="162"/>
    </row>
    <row r="586" spans="2:7" ht="12.75">
      <c r="B586" s="160"/>
      <c r="C586" s="161"/>
      <c r="D586" s="161"/>
      <c r="E586" s="161"/>
      <c r="F586" s="162"/>
      <c r="G586" s="162"/>
    </row>
    <row r="587" spans="2:7" ht="12.75">
      <c r="B587" s="160"/>
      <c r="C587" s="161"/>
      <c r="D587" s="161"/>
      <c r="E587" s="161"/>
      <c r="F587" s="162"/>
      <c r="G587" s="162"/>
    </row>
    <row r="588" spans="2:7" ht="12.75">
      <c r="B588" s="160"/>
      <c r="C588" s="161"/>
      <c r="D588" s="161"/>
      <c r="E588" s="161"/>
      <c r="F588" s="162"/>
      <c r="G588" s="162"/>
    </row>
    <row r="589" spans="2:7" ht="12.75">
      <c r="B589" s="160"/>
      <c r="C589" s="161"/>
      <c r="D589" s="161"/>
      <c r="E589" s="161"/>
      <c r="F589" s="162"/>
      <c r="G589" s="162"/>
    </row>
    <row r="590" spans="2:7" ht="12.75">
      <c r="B590" s="160"/>
      <c r="C590" s="161"/>
      <c r="D590" s="161"/>
      <c r="E590" s="161"/>
      <c r="F590" s="162"/>
      <c r="G590" s="162"/>
    </row>
    <row r="591" spans="2:7" ht="12.75">
      <c r="B591" s="160"/>
      <c r="C591" s="161"/>
      <c r="D591" s="161"/>
      <c r="E591" s="161"/>
      <c r="F591" s="162"/>
      <c r="G591" s="162"/>
    </row>
    <row r="592" spans="2:7" ht="12.75">
      <c r="B592" s="160"/>
      <c r="C592" s="161"/>
      <c r="D592" s="161"/>
      <c r="E592" s="161"/>
      <c r="F592" s="162"/>
      <c r="G592" s="162"/>
    </row>
    <row r="593" spans="2:7" ht="12.75">
      <c r="B593" s="160"/>
      <c r="C593" s="161"/>
      <c r="D593" s="161"/>
      <c r="E593" s="161"/>
      <c r="F593" s="162"/>
      <c r="G593" s="162"/>
    </row>
    <row r="594" spans="2:7" ht="12.75">
      <c r="B594" s="160"/>
      <c r="C594" s="161"/>
      <c r="D594" s="161"/>
      <c r="E594" s="161"/>
      <c r="F594" s="162"/>
      <c r="G594" s="162"/>
    </row>
    <row r="595" spans="2:7" ht="12.75">
      <c r="B595" s="160"/>
      <c r="C595" s="161"/>
      <c r="D595" s="161"/>
      <c r="E595" s="161"/>
      <c r="F595" s="162"/>
      <c r="G595" s="162"/>
    </row>
    <row r="596" spans="2:7" ht="12.75">
      <c r="B596" s="160"/>
      <c r="C596" s="161"/>
      <c r="D596" s="161"/>
      <c r="E596" s="161"/>
      <c r="F596" s="162"/>
      <c r="G596" s="162"/>
    </row>
    <row r="597" spans="2:7" ht="12.75">
      <c r="B597" s="160"/>
      <c r="C597" s="161"/>
      <c r="D597" s="161"/>
      <c r="E597" s="161"/>
      <c r="F597" s="162"/>
      <c r="G597" s="162"/>
    </row>
    <row r="598" spans="2:7" ht="12.75">
      <c r="B598" s="160"/>
      <c r="C598" s="161"/>
      <c r="D598" s="161"/>
      <c r="E598" s="161"/>
      <c r="F598" s="162"/>
      <c r="G598" s="162"/>
    </row>
    <row r="599" spans="2:7" ht="12.75">
      <c r="B599" s="160"/>
      <c r="C599" s="161"/>
      <c r="D599" s="161"/>
      <c r="E599" s="161"/>
      <c r="F599" s="162"/>
      <c r="G599" s="162"/>
    </row>
    <row r="600" spans="2:7" ht="12.75">
      <c r="B600" s="160"/>
      <c r="C600" s="161"/>
      <c r="D600" s="161"/>
      <c r="E600" s="161"/>
      <c r="F600" s="162"/>
      <c r="G600" s="162"/>
    </row>
    <row r="601" spans="2:7" ht="12.75">
      <c r="B601" s="160"/>
      <c r="C601" s="161"/>
      <c r="D601" s="161"/>
      <c r="E601" s="161"/>
      <c r="F601" s="162"/>
      <c r="G601" s="162"/>
    </row>
    <row r="602" spans="2:7" ht="12.75">
      <c r="B602" s="160"/>
      <c r="C602" s="161"/>
      <c r="D602" s="161"/>
      <c r="E602" s="161"/>
      <c r="F602" s="162"/>
      <c r="G602" s="162"/>
    </row>
    <row r="603" spans="2:7" ht="12.75">
      <c r="B603" s="160"/>
      <c r="C603" s="161"/>
      <c r="D603" s="161"/>
      <c r="E603" s="161"/>
      <c r="F603" s="162"/>
      <c r="G603" s="162"/>
    </row>
    <row r="604" spans="2:7" ht="12.75">
      <c r="B604" s="160"/>
      <c r="C604" s="161"/>
      <c r="D604" s="161"/>
      <c r="E604" s="161"/>
      <c r="F604" s="162"/>
      <c r="G604" s="162"/>
    </row>
    <row r="605" spans="2:7" ht="12.75">
      <c r="B605" s="160"/>
      <c r="C605" s="161"/>
      <c r="D605" s="161"/>
      <c r="E605" s="161"/>
      <c r="F605" s="162"/>
      <c r="G605" s="162"/>
    </row>
    <row r="606" spans="2:7" ht="12.75">
      <c r="B606" s="160"/>
      <c r="C606" s="161"/>
      <c r="D606" s="161"/>
      <c r="E606" s="161"/>
      <c r="F606" s="162"/>
      <c r="G606" s="162"/>
    </row>
    <row r="607" spans="2:7" ht="12.75">
      <c r="B607" s="160"/>
      <c r="C607" s="161"/>
      <c r="D607" s="161"/>
      <c r="E607" s="161"/>
      <c r="F607" s="162"/>
      <c r="G607" s="162"/>
    </row>
    <row r="608" spans="2:7" ht="12.75">
      <c r="B608" s="160"/>
      <c r="C608" s="161"/>
      <c r="D608" s="161"/>
      <c r="E608" s="161"/>
      <c r="F608" s="162"/>
      <c r="G608" s="162"/>
    </row>
    <row r="609" spans="2:7" ht="12.75">
      <c r="B609" s="160"/>
      <c r="C609" s="161"/>
      <c r="D609" s="161"/>
      <c r="E609" s="161"/>
      <c r="F609" s="162"/>
      <c r="G609" s="162"/>
    </row>
    <row r="610" spans="2:7" ht="12.75">
      <c r="B610" s="160"/>
      <c r="C610" s="161"/>
      <c r="D610" s="161"/>
      <c r="E610" s="161"/>
      <c r="F610" s="162"/>
      <c r="G610" s="162"/>
    </row>
    <row r="611" spans="2:7" ht="12.75">
      <c r="B611" s="160"/>
      <c r="C611" s="161"/>
      <c r="D611" s="161"/>
      <c r="E611" s="161"/>
      <c r="F611" s="162"/>
      <c r="G611" s="162"/>
    </row>
    <row r="612" spans="2:7" ht="12.75">
      <c r="B612" s="160"/>
      <c r="C612" s="161"/>
      <c r="D612" s="161"/>
      <c r="E612" s="161"/>
      <c r="F612" s="162"/>
      <c r="G612" s="162"/>
    </row>
    <row r="613" spans="2:7" ht="12.75">
      <c r="B613" s="160"/>
      <c r="C613" s="161"/>
      <c r="D613" s="161"/>
      <c r="E613" s="161"/>
      <c r="F613" s="162"/>
      <c r="G613" s="162"/>
    </row>
    <row r="614" spans="2:7" ht="12.75">
      <c r="B614" s="160"/>
      <c r="C614" s="161"/>
      <c r="D614" s="161"/>
      <c r="E614" s="161"/>
      <c r="F614" s="162"/>
      <c r="G614" s="162"/>
    </row>
    <row r="615" spans="2:7" ht="12.75">
      <c r="B615" s="160"/>
      <c r="C615" s="161"/>
      <c r="D615" s="161"/>
      <c r="E615" s="161"/>
      <c r="F615" s="162"/>
      <c r="G615" s="162"/>
    </row>
    <row r="616" spans="2:7" ht="12.75">
      <c r="B616" s="160"/>
      <c r="C616" s="161"/>
      <c r="D616" s="161"/>
      <c r="E616" s="161"/>
      <c r="F616" s="162"/>
      <c r="G616" s="162"/>
    </row>
    <row r="617" spans="2:7" ht="12.75">
      <c r="B617" s="160"/>
      <c r="C617" s="161"/>
      <c r="D617" s="161"/>
      <c r="E617" s="161"/>
      <c r="F617" s="162"/>
      <c r="G617" s="162"/>
    </row>
    <row r="618" spans="2:7" ht="12.75">
      <c r="B618" s="160"/>
      <c r="C618" s="161"/>
      <c r="D618" s="161"/>
      <c r="E618" s="161"/>
      <c r="F618" s="162"/>
      <c r="G618" s="162"/>
    </row>
    <row r="619" spans="2:7" ht="12.75">
      <c r="B619" s="160"/>
      <c r="C619" s="161"/>
      <c r="D619" s="161"/>
      <c r="E619" s="161"/>
      <c r="F619" s="162"/>
      <c r="G619" s="162"/>
    </row>
    <row r="620" spans="2:7" ht="12.75">
      <c r="B620" s="160"/>
      <c r="C620" s="161"/>
      <c r="D620" s="161"/>
      <c r="E620" s="161"/>
      <c r="F620" s="162"/>
      <c r="G620" s="162"/>
    </row>
    <row r="621" spans="2:7" ht="12.75">
      <c r="B621" s="160"/>
      <c r="C621" s="161"/>
      <c r="D621" s="161"/>
      <c r="E621" s="161"/>
      <c r="F621" s="162"/>
      <c r="G621" s="162"/>
    </row>
    <row r="622" spans="2:7" ht="12.75">
      <c r="B622" s="160"/>
      <c r="C622" s="161"/>
      <c r="D622" s="161"/>
      <c r="E622" s="161"/>
      <c r="F622" s="162"/>
      <c r="G622" s="162"/>
    </row>
    <row r="623" spans="2:7" ht="12.75">
      <c r="B623" s="160"/>
      <c r="C623" s="161"/>
      <c r="D623" s="161"/>
      <c r="E623" s="161"/>
      <c r="F623" s="162"/>
      <c r="G623" s="162"/>
    </row>
    <row r="624" spans="2:7" ht="12.75">
      <c r="B624" s="160"/>
      <c r="C624" s="161"/>
      <c r="D624" s="161"/>
      <c r="E624" s="161"/>
      <c r="F624" s="162"/>
      <c r="G624" s="162"/>
    </row>
    <row r="625" spans="2:7" ht="12.75">
      <c r="B625" s="160"/>
      <c r="C625" s="161"/>
      <c r="D625" s="161"/>
      <c r="E625" s="161"/>
      <c r="F625" s="162"/>
      <c r="G625" s="162"/>
    </row>
    <row r="626" spans="2:7" ht="12.75">
      <c r="B626" s="160"/>
      <c r="C626" s="161"/>
      <c r="D626" s="161"/>
      <c r="E626" s="161"/>
      <c r="F626" s="162"/>
      <c r="G626" s="162"/>
    </row>
    <row r="627" spans="2:7" ht="12.75">
      <c r="B627" s="160"/>
      <c r="C627" s="161"/>
      <c r="D627" s="161"/>
      <c r="E627" s="161"/>
      <c r="F627" s="162"/>
      <c r="G627" s="162"/>
    </row>
    <row r="628" spans="2:7" ht="12.75">
      <c r="B628" s="160"/>
      <c r="C628" s="161"/>
      <c r="D628" s="161"/>
      <c r="E628" s="161"/>
      <c r="F628" s="162"/>
      <c r="G628" s="162"/>
    </row>
    <row r="629" spans="2:7" ht="12.75">
      <c r="B629" s="160"/>
      <c r="C629" s="161"/>
      <c r="D629" s="161"/>
      <c r="E629" s="161"/>
      <c r="F629" s="162"/>
      <c r="G629" s="162"/>
    </row>
    <row r="630" spans="2:7" ht="12.75">
      <c r="B630" s="160"/>
      <c r="C630" s="161"/>
      <c r="D630" s="161"/>
      <c r="E630" s="161"/>
      <c r="F630" s="162"/>
      <c r="G630" s="162"/>
    </row>
    <row r="631" spans="2:7" ht="12.75">
      <c r="B631" s="160"/>
      <c r="C631" s="161"/>
      <c r="D631" s="161"/>
      <c r="E631" s="161"/>
      <c r="F631" s="162"/>
      <c r="G631" s="162"/>
    </row>
    <row r="632" spans="2:7" ht="12.75">
      <c r="B632" s="160"/>
      <c r="C632" s="161"/>
      <c r="D632" s="161"/>
      <c r="E632" s="161"/>
      <c r="F632" s="162"/>
      <c r="G632" s="162"/>
    </row>
    <row r="633" spans="2:7" ht="12.75">
      <c r="B633" s="160"/>
      <c r="C633" s="161"/>
      <c r="D633" s="161"/>
      <c r="E633" s="161"/>
      <c r="F633" s="162"/>
      <c r="G633" s="162"/>
    </row>
    <row r="634" spans="2:7" ht="12.75">
      <c r="B634" s="160"/>
      <c r="C634" s="161"/>
      <c r="D634" s="161"/>
      <c r="E634" s="161"/>
      <c r="F634" s="162"/>
      <c r="G634" s="162"/>
    </row>
    <row r="635" spans="2:7" ht="12.75">
      <c r="B635" s="160"/>
      <c r="C635" s="161"/>
      <c r="D635" s="161"/>
      <c r="E635" s="161"/>
      <c r="F635" s="162"/>
      <c r="G635" s="162"/>
    </row>
    <row r="636" spans="2:7" ht="12.75">
      <c r="B636" s="160"/>
      <c r="C636" s="161"/>
      <c r="D636" s="161"/>
      <c r="E636" s="161"/>
      <c r="F636" s="162"/>
      <c r="G636" s="162"/>
    </row>
    <row r="637" spans="2:7" ht="12.75">
      <c r="B637" s="160"/>
      <c r="C637" s="161"/>
      <c r="D637" s="161"/>
      <c r="E637" s="161"/>
      <c r="F637" s="162"/>
      <c r="G637" s="162"/>
    </row>
    <row r="638" spans="2:7" ht="12.75">
      <c r="B638" s="160"/>
      <c r="C638" s="161"/>
      <c r="D638" s="161"/>
      <c r="E638" s="161"/>
      <c r="F638" s="162"/>
      <c r="G638" s="162"/>
    </row>
    <row r="639" spans="2:7" ht="12.75">
      <c r="B639" s="160"/>
      <c r="C639" s="161"/>
      <c r="D639" s="161"/>
      <c r="E639" s="161"/>
      <c r="F639" s="162"/>
      <c r="G639" s="162"/>
    </row>
    <row r="640" spans="2:7" ht="12.75">
      <c r="B640" s="160"/>
      <c r="C640" s="161"/>
      <c r="D640" s="161"/>
      <c r="E640" s="161"/>
      <c r="F640" s="162"/>
      <c r="G640" s="162"/>
    </row>
    <row r="641" spans="2:7" ht="12.75">
      <c r="B641" s="160"/>
      <c r="C641" s="161"/>
      <c r="D641" s="161"/>
      <c r="E641" s="161"/>
      <c r="F641" s="162"/>
      <c r="G641" s="162"/>
    </row>
    <row r="642" spans="2:7" ht="12.75">
      <c r="B642" s="160"/>
      <c r="C642" s="161"/>
      <c r="D642" s="161"/>
      <c r="E642" s="161"/>
      <c r="F642" s="162"/>
      <c r="G642" s="162"/>
    </row>
    <row r="643" spans="2:7" ht="12.75">
      <c r="B643" s="160"/>
      <c r="C643" s="161"/>
      <c r="D643" s="161"/>
      <c r="E643" s="161"/>
      <c r="F643" s="162"/>
      <c r="G643" s="162"/>
    </row>
    <row r="644" spans="2:7" ht="12.75">
      <c r="B644" s="160"/>
      <c r="C644" s="161"/>
      <c r="D644" s="161"/>
      <c r="E644" s="161"/>
      <c r="F644" s="162"/>
      <c r="G644" s="162"/>
    </row>
    <row r="645" spans="2:7" ht="12.75">
      <c r="B645" s="160"/>
      <c r="C645" s="161"/>
      <c r="D645" s="161"/>
      <c r="E645" s="161"/>
      <c r="F645" s="162"/>
      <c r="G645" s="162"/>
    </row>
    <row r="646" spans="2:7" ht="12.75">
      <c r="B646" s="160"/>
      <c r="C646" s="161"/>
      <c r="D646" s="161"/>
      <c r="E646" s="161"/>
      <c r="F646" s="162"/>
      <c r="G646" s="162"/>
    </row>
    <row r="647" spans="2:7" ht="12.75">
      <c r="B647" s="160"/>
      <c r="C647" s="161"/>
      <c r="D647" s="161"/>
      <c r="E647" s="161"/>
      <c r="F647" s="162"/>
      <c r="G647" s="162"/>
    </row>
    <row r="648" spans="2:7" ht="12.75">
      <c r="B648" s="160"/>
      <c r="C648" s="161"/>
      <c r="D648" s="161"/>
      <c r="E648" s="161"/>
      <c r="F648" s="162"/>
      <c r="G648" s="162"/>
    </row>
    <row r="649" spans="2:7" ht="12.75">
      <c r="B649" s="160"/>
      <c r="C649" s="161"/>
      <c r="D649" s="161"/>
      <c r="E649" s="161"/>
      <c r="F649" s="162"/>
      <c r="G649" s="162"/>
    </row>
    <row r="650" spans="2:7" ht="12.75">
      <c r="B650" s="160"/>
      <c r="C650" s="161"/>
      <c r="D650" s="161"/>
      <c r="E650" s="161"/>
      <c r="F650" s="162"/>
      <c r="G650" s="162"/>
    </row>
    <row r="651" spans="2:7" ht="12.75">
      <c r="B651" s="160"/>
      <c r="C651" s="161"/>
      <c r="D651" s="161"/>
      <c r="E651" s="161"/>
      <c r="F651" s="162"/>
      <c r="G651" s="162"/>
    </row>
    <row r="652" spans="2:7" ht="12.75">
      <c r="B652" s="160"/>
      <c r="C652" s="161"/>
      <c r="D652" s="161"/>
      <c r="E652" s="161"/>
      <c r="F652" s="162"/>
      <c r="G652" s="162"/>
    </row>
  </sheetData>
  <sheetProtection/>
  <autoFilter ref="A8:G581"/>
  <mergeCells count="12">
    <mergeCell ref="D1:G1"/>
    <mergeCell ref="D2:G2"/>
    <mergeCell ref="D3:G3"/>
    <mergeCell ref="G8:G9"/>
    <mergeCell ref="A5:G5"/>
    <mergeCell ref="E8:E9"/>
    <mergeCell ref="F8:F9"/>
    <mergeCell ref="A6:G6"/>
    <mergeCell ref="B8:B9"/>
    <mergeCell ref="A8:A9"/>
    <mergeCell ref="C8:C9"/>
    <mergeCell ref="D8:D9"/>
  </mergeCells>
  <printOptions/>
  <pageMargins left="0.5905511811023623" right="0.5905511811023623" top="0.35433070866141736" bottom="0.1968503937007874" header="0.35433070866141736" footer="0.2755905511811024"/>
  <pageSetup fitToHeight="0" horizontalDpi="600" verticalDpi="600" orientation="portrait" paperSize="9" scale="5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8"/>
  <sheetViews>
    <sheetView view="pageBreakPreview" zoomScale="80" zoomScaleNormal="75" zoomScaleSheetLayoutView="80" zoomScalePageLayoutView="0" workbookViewId="0" topLeftCell="A1">
      <selection activeCell="L8" sqref="L8"/>
    </sheetView>
  </sheetViews>
  <sheetFormatPr defaultColWidth="8.875" defaultRowHeight="12.75"/>
  <cols>
    <col min="1" max="1" width="4.375" style="53" customWidth="1"/>
    <col min="2" max="2" width="64.375" style="53" customWidth="1"/>
    <col min="3" max="3" width="40.125" style="53" customWidth="1"/>
    <col min="4" max="4" width="7.625" style="53" customWidth="1"/>
    <col min="5" max="5" width="8.25390625" style="53" customWidth="1"/>
    <col min="6" max="6" width="11.625" style="53" customWidth="1"/>
    <col min="7" max="7" width="8.00390625" style="53" customWidth="1"/>
    <col min="8" max="8" width="15.00390625" style="53" customWidth="1"/>
    <col min="9" max="16384" width="8.875" style="21" customWidth="1"/>
  </cols>
  <sheetData>
    <row r="1" spans="1:9" ht="15.75">
      <c r="A1" s="193"/>
      <c r="B1" s="193"/>
      <c r="C1" s="193"/>
      <c r="D1" s="193"/>
      <c r="E1" s="317" t="s">
        <v>313</v>
      </c>
      <c r="F1" s="317"/>
      <c r="G1" s="317"/>
      <c r="H1" s="193"/>
      <c r="I1" s="23"/>
    </row>
    <row r="2" spans="1:9" ht="15">
      <c r="A2" s="318"/>
      <c r="B2" s="318"/>
      <c r="C2" s="195"/>
      <c r="D2" s="195"/>
      <c r="E2" s="195" t="s">
        <v>134</v>
      </c>
      <c r="F2" s="195"/>
      <c r="G2" s="195"/>
      <c r="H2" s="194"/>
      <c r="I2" s="24"/>
    </row>
    <row r="3" spans="1:9" ht="15.75" customHeight="1">
      <c r="A3" s="318"/>
      <c r="B3" s="318"/>
      <c r="C3" s="318"/>
      <c r="D3" s="318"/>
      <c r="E3" s="273" t="s">
        <v>461</v>
      </c>
      <c r="F3" s="273"/>
      <c r="G3" s="273"/>
      <c r="H3" s="273"/>
      <c r="I3" s="24"/>
    </row>
    <row r="4" spans="1:8" ht="15.75">
      <c r="A4" s="196"/>
      <c r="B4" s="196"/>
      <c r="C4" s="196"/>
      <c r="D4" s="196"/>
      <c r="E4" s="196"/>
      <c r="F4" s="196"/>
      <c r="G4" s="196"/>
      <c r="H4" s="196"/>
    </row>
    <row r="5" spans="1:9" ht="15.75">
      <c r="A5" s="309" t="s">
        <v>289</v>
      </c>
      <c r="B5" s="309"/>
      <c r="C5" s="309"/>
      <c r="D5" s="309"/>
      <c r="E5" s="309"/>
      <c r="F5" s="309"/>
      <c r="G5" s="309"/>
      <c r="H5" s="309"/>
      <c r="I5" s="25"/>
    </row>
    <row r="6" spans="1:9" ht="15.75">
      <c r="A6" s="309" t="s">
        <v>290</v>
      </c>
      <c r="B6" s="309"/>
      <c r="C6" s="309"/>
      <c r="D6" s="309"/>
      <c r="E6" s="309"/>
      <c r="F6" s="309"/>
      <c r="G6" s="309"/>
      <c r="H6" s="309"/>
      <c r="I6" s="25"/>
    </row>
    <row r="7" spans="1:12" ht="15.75">
      <c r="A7" s="197"/>
      <c r="B7" s="197"/>
      <c r="C7" s="197"/>
      <c r="D7" s="197"/>
      <c r="E7" s="198"/>
      <c r="F7" s="198"/>
      <c r="G7" s="199"/>
      <c r="H7" s="199"/>
      <c r="I7" s="22"/>
      <c r="J7" s="22"/>
      <c r="K7" s="22"/>
      <c r="L7" s="22"/>
    </row>
    <row r="8" spans="1:11" ht="15.75">
      <c r="A8" s="295" t="s">
        <v>135</v>
      </c>
      <c r="B8" s="295" t="s">
        <v>136</v>
      </c>
      <c r="C8" s="295" t="s">
        <v>144</v>
      </c>
      <c r="D8" s="295" t="s">
        <v>137</v>
      </c>
      <c r="E8" s="295"/>
      <c r="F8" s="295"/>
      <c r="G8" s="295"/>
      <c r="H8" s="311" t="s">
        <v>138</v>
      </c>
      <c r="I8" s="26"/>
      <c r="J8" s="26"/>
      <c r="K8" s="22"/>
    </row>
    <row r="9" spans="1:11" ht="15.75">
      <c r="A9" s="295"/>
      <c r="B9" s="295"/>
      <c r="C9" s="295"/>
      <c r="D9" s="140" t="s">
        <v>301</v>
      </c>
      <c r="E9" s="141" t="s">
        <v>304</v>
      </c>
      <c r="F9" s="108" t="s">
        <v>298</v>
      </c>
      <c r="G9" s="140" t="s">
        <v>299</v>
      </c>
      <c r="H9" s="311"/>
      <c r="I9" s="22"/>
      <c r="J9" s="22"/>
      <c r="K9" s="22"/>
    </row>
    <row r="10" spans="1:11" ht="15.75">
      <c r="A10" s="295" t="s">
        <v>291</v>
      </c>
      <c r="B10" s="307" t="s">
        <v>247</v>
      </c>
      <c r="C10" s="294" t="s">
        <v>239</v>
      </c>
      <c r="D10" s="144"/>
      <c r="E10" s="145"/>
      <c r="F10" s="146" t="s">
        <v>48</v>
      </c>
      <c r="G10" s="144"/>
      <c r="H10" s="147">
        <f>H11+H12+H13+H14</f>
        <v>1424.4</v>
      </c>
      <c r="I10" s="22"/>
      <c r="J10" s="22"/>
      <c r="K10" s="22"/>
    </row>
    <row r="11" spans="1:11" ht="15.75">
      <c r="A11" s="295"/>
      <c r="B11" s="307"/>
      <c r="C11" s="294"/>
      <c r="D11" s="151" t="s">
        <v>155</v>
      </c>
      <c r="E11" s="151" t="s">
        <v>206</v>
      </c>
      <c r="F11" s="151" t="s">
        <v>48</v>
      </c>
      <c r="G11" s="151" t="s">
        <v>185</v>
      </c>
      <c r="H11" s="200">
        <f>'Прил 11'!G30</f>
        <v>322.1</v>
      </c>
      <c r="I11" s="22"/>
      <c r="J11" s="22"/>
      <c r="K11" s="22"/>
    </row>
    <row r="12" spans="1:11" ht="15.75">
      <c r="A12" s="295"/>
      <c r="B12" s="307"/>
      <c r="C12" s="294"/>
      <c r="D12" s="151" t="s">
        <v>155</v>
      </c>
      <c r="E12" s="151" t="s">
        <v>206</v>
      </c>
      <c r="F12" s="151" t="s">
        <v>48</v>
      </c>
      <c r="G12" s="151" t="s">
        <v>195</v>
      </c>
      <c r="H12" s="200">
        <f>'Прил 11'!G31</f>
        <v>10</v>
      </c>
      <c r="I12" s="22"/>
      <c r="J12" s="22"/>
      <c r="K12" s="22"/>
    </row>
    <row r="13" spans="1:11" ht="15.75">
      <c r="A13" s="295"/>
      <c r="B13" s="307"/>
      <c r="C13" s="294"/>
      <c r="D13" s="151" t="s">
        <v>155</v>
      </c>
      <c r="E13" s="151" t="s">
        <v>208</v>
      </c>
      <c r="F13" s="151" t="s">
        <v>48</v>
      </c>
      <c r="G13" s="201">
        <v>200</v>
      </c>
      <c r="H13" s="200">
        <f>'Прил 11'!G81</f>
        <v>92.3</v>
      </c>
      <c r="I13" s="22"/>
      <c r="J13" s="22"/>
      <c r="K13" s="22"/>
    </row>
    <row r="14" spans="1:11" ht="31.5">
      <c r="A14" s="295"/>
      <c r="B14" s="307"/>
      <c r="C14" s="108" t="s">
        <v>170</v>
      </c>
      <c r="D14" s="151" t="s">
        <v>114</v>
      </c>
      <c r="E14" s="151" t="s">
        <v>208</v>
      </c>
      <c r="F14" s="151" t="s">
        <v>48</v>
      </c>
      <c r="G14" s="201">
        <v>400</v>
      </c>
      <c r="H14" s="200">
        <f>'Прил 11'!G462</f>
        <v>1000</v>
      </c>
      <c r="I14" s="22"/>
      <c r="J14" s="22"/>
      <c r="K14" s="22"/>
    </row>
    <row r="15" spans="1:11" ht="12.75">
      <c r="A15" s="295" t="s">
        <v>292</v>
      </c>
      <c r="B15" s="308" t="s">
        <v>1</v>
      </c>
      <c r="C15" s="294" t="s">
        <v>170</v>
      </c>
      <c r="D15" s="299" t="s">
        <v>114</v>
      </c>
      <c r="E15" s="299" t="s">
        <v>208</v>
      </c>
      <c r="F15" s="299" t="s">
        <v>2</v>
      </c>
      <c r="G15" s="299" t="s">
        <v>185</v>
      </c>
      <c r="H15" s="312">
        <f>'Прил 11'!G464</f>
        <v>4580.5</v>
      </c>
      <c r="I15" s="22"/>
      <c r="J15" s="22"/>
      <c r="K15" s="22"/>
    </row>
    <row r="16" spans="1:11" ht="23.25" customHeight="1">
      <c r="A16" s="295"/>
      <c r="B16" s="308"/>
      <c r="C16" s="294"/>
      <c r="D16" s="299"/>
      <c r="E16" s="299"/>
      <c r="F16" s="299"/>
      <c r="G16" s="299"/>
      <c r="H16" s="312"/>
      <c r="I16" s="22"/>
      <c r="J16" s="22"/>
      <c r="K16" s="22"/>
    </row>
    <row r="17" spans="1:11" ht="12.75">
      <c r="A17" s="295" t="s">
        <v>139</v>
      </c>
      <c r="B17" s="306" t="s">
        <v>279</v>
      </c>
      <c r="C17" s="294" t="s">
        <v>170</v>
      </c>
      <c r="D17" s="299" t="s">
        <v>114</v>
      </c>
      <c r="E17" s="299" t="s">
        <v>423</v>
      </c>
      <c r="F17" s="299" t="s">
        <v>281</v>
      </c>
      <c r="G17" s="299" t="s">
        <v>185</v>
      </c>
      <c r="H17" s="312">
        <f>'Прил 11'!G424</f>
        <v>350</v>
      </c>
      <c r="I17" s="22"/>
      <c r="J17" s="22"/>
      <c r="K17" s="22"/>
    </row>
    <row r="18" spans="1:11" ht="24" customHeight="1">
      <c r="A18" s="295"/>
      <c r="B18" s="306"/>
      <c r="C18" s="294"/>
      <c r="D18" s="299"/>
      <c r="E18" s="299"/>
      <c r="F18" s="299"/>
      <c r="G18" s="299"/>
      <c r="H18" s="312"/>
      <c r="I18" s="22"/>
      <c r="J18" s="22"/>
      <c r="K18" s="22"/>
    </row>
    <row r="19" spans="1:11" ht="47.25">
      <c r="A19" s="106" t="s">
        <v>140</v>
      </c>
      <c r="B19" s="109" t="s">
        <v>274</v>
      </c>
      <c r="C19" s="108" t="s">
        <v>170</v>
      </c>
      <c r="D19" s="3" t="s">
        <v>114</v>
      </c>
      <c r="E19" s="3" t="s">
        <v>209</v>
      </c>
      <c r="F19" s="3" t="s">
        <v>166</v>
      </c>
      <c r="G19" s="3" t="s">
        <v>185</v>
      </c>
      <c r="H19" s="148">
        <f>'Прил 11'!G380</f>
        <v>803</v>
      </c>
      <c r="I19" s="22"/>
      <c r="J19" s="22"/>
      <c r="K19" s="22"/>
    </row>
    <row r="20" spans="1:11" ht="47.25">
      <c r="A20" s="106" t="s">
        <v>145</v>
      </c>
      <c r="B20" s="109" t="s">
        <v>275</v>
      </c>
      <c r="C20" s="108" t="s">
        <v>170</v>
      </c>
      <c r="D20" s="3" t="s">
        <v>114</v>
      </c>
      <c r="E20" s="3" t="s">
        <v>209</v>
      </c>
      <c r="F20" s="3" t="s">
        <v>167</v>
      </c>
      <c r="G20" s="3" t="s">
        <v>185</v>
      </c>
      <c r="H20" s="148">
        <f>'Прил 11'!G382</f>
        <v>300</v>
      </c>
      <c r="I20" s="22"/>
      <c r="J20" s="22"/>
      <c r="K20" s="22"/>
    </row>
    <row r="21" spans="1:11" ht="47.25">
      <c r="A21" s="106" t="s">
        <v>146</v>
      </c>
      <c r="B21" s="109" t="s">
        <v>250</v>
      </c>
      <c r="C21" s="108" t="s">
        <v>239</v>
      </c>
      <c r="D21" s="3" t="s">
        <v>155</v>
      </c>
      <c r="E21" s="3" t="s">
        <v>208</v>
      </c>
      <c r="F21" s="3" t="s">
        <v>240</v>
      </c>
      <c r="G21" s="3" t="s">
        <v>185</v>
      </c>
      <c r="H21" s="148">
        <f>'Прил 11'!G83</f>
        <v>500</v>
      </c>
      <c r="I21" s="22"/>
      <c r="J21" s="22"/>
      <c r="K21" s="22"/>
    </row>
    <row r="22" spans="1:11" ht="31.5">
      <c r="A22" s="106" t="s">
        <v>176</v>
      </c>
      <c r="B22" s="109" t="s">
        <v>5</v>
      </c>
      <c r="C22" s="108" t="s">
        <v>170</v>
      </c>
      <c r="D22" s="3" t="s">
        <v>114</v>
      </c>
      <c r="E22" s="3" t="s">
        <v>211</v>
      </c>
      <c r="F22" s="3" t="s">
        <v>88</v>
      </c>
      <c r="G22" s="3" t="s">
        <v>195</v>
      </c>
      <c r="H22" s="148">
        <f>'Прил 11'!G492</f>
        <v>1500</v>
      </c>
      <c r="I22" s="22"/>
      <c r="J22" s="22"/>
      <c r="K22" s="22"/>
    </row>
    <row r="23" spans="1:11" ht="15.75">
      <c r="A23" s="296" t="s">
        <v>177</v>
      </c>
      <c r="B23" s="307" t="s">
        <v>276</v>
      </c>
      <c r="C23" s="294" t="s">
        <v>170</v>
      </c>
      <c r="D23" s="3"/>
      <c r="E23" s="3"/>
      <c r="F23" s="3" t="s">
        <v>110</v>
      </c>
      <c r="G23" s="3"/>
      <c r="H23" s="148">
        <f>H25</f>
        <v>202</v>
      </c>
      <c r="I23" s="22"/>
      <c r="J23" s="22"/>
      <c r="K23" s="22"/>
    </row>
    <row r="24" spans="1:8" ht="12.75">
      <c r="A24" s="296"/>
      <c r="B24" s="307"/>
      <c r="C24" s="294"/>
      <c r="D24" s="22"/>
      <c r="E24" s="22"/>
      <c r="F24" s="22"/>
      <c r="G24" s="21"/>
      <c r="H24" s="21"/>
    </row>
    <row r="25" spans="1:11" ht="15.75">
      <c r="A25" s="296"/>
      <c r="B25" s="307"/>
      <c r="C25" s="294"/>
      <c r="D25" s="151" t="s">
        <v>114</v>
      </c>
      <c r="E25" s="151" t="s">
        <v>212</v>
      </c>
      <c r="F25" s="151" t="s">
        <v>110</v>
      </c>
      <c r="G25" s="151" t="s">
        <v>187</v>
      </c>
      <c r="H25" s="202">
        <f>'Прил 11'!G414</f>
        <v>202</v>
      </c>
      <c r="I25" s="22"/>
      <c r="J25" s="22"/>
      <c r="K25" s="22"/>
    </row>
    <row r="26" spans="1:11" ht="15.75">
      <c r="A26" s="291" t="s">
        <v>201</v>
      </c>
      <c r="B26" s="288" t="s">
        <v>283</v>
      </c>
      <c r="C26" s="286" t="s">
        <v>170</v>
      </c>
      <c r="D26" s="3" t="s">
        <v>114</v>
      </c>
      <c r="E26" s="3" t="s">
        <v>207</v>
      </c>
      <c r="F26" s="3" t="s">
        <v>284</v>
      </c>
      <c r="G26" s="3"/>
      <c r="H26" s="148">
        <f>H27+H28+H29</f>
        <v>849.1999999999999</v>
      </c>
      <c r="I26" s="22"/>
      <c r="J26" s="22"/>
      <c r="K26" s="22"/>
    </row>
    <row r="27" spans="1:11" ht="15.75">
      <c r="A27" s="292"/>
      <c r="B27" s="289"/>
      <c r="C27" s="315"/>
      <c r="D27" s="151" t="s">
        <v>114</v>
      </c>
      <c r="E27" s="151" t="s">
        <v>207</v>
      </c>
      <c r="F27" s="151" t="s">
        <v>284</v>
      </c>
      <c r="G27" s="151" t="s">
        <v>183</v>
      </c>
      <c r="H27" s="202">
        <f>'Прил 11'!G446</f>
        <v>206.9</v>
      </c>
      <c r="I27" s="22"/>
      <c r="J27" s="22"/>
      <c r="K27" s="22"/>
    </row>
    <row r="28" spans="1:11" ht="15.75">
      <c r="A28" s="292"/>
      <c r="B28" s="289"/>
      <c r="C28" s="315"/>
      <c r="D28" s="151" t="s">
        <v>114</v>
      </c>
      <c r="E28" s="151" t="s">
        <v>207</v>
      </c>
      <c r="F28" s="151" t="s">
        <v>284</v>
      </c>
      <c r="G28" s="151" t="s">
        <v>185</v>
      </c>
      <c r="H28" s="202">
        <f>'Прил 11'!G447</f>
        <v>634.3</v>
      </c>
      <c r="I28" s="22"/>
      <c r="J28" s="22"/>
      <c r="K28" s="22"/>
    </row>
    <row r="29" spans="1:11" ht="15.75">
      <c r="A29" s="293"/>
      <c r="B29" s="290"/>
      <c r="C29" s="287"/>
      <c r="D29" s="151" t="s">
        <v>114</v>
      </c>
      <c r="E29" s="151" t="s">
        <v>207</v>
      </c>
      <c r="F29" s="151" t="s">
        <v>284</v>
      </c>
      <c r="G29" s="151" t="s">
        <v>195</v>
      </c>
      <c r="H29" s="202">
        <f>'Прил 11'!G448</f>
        <v>8</v>
      </c>
      <c r="I29" s="22"/>
      <c r="J29" s="22"/>
      <c r="K29" s="22"/>
    </row>
    <row r="30" spans="1:11" ht="31.5">
      <c r="A30" s="106" t="s">
        <v>77</v>
      </c>
      <c r="B30" s="109" t="s">
        <v>255</v>
      </c>
      <c r="C30" s="294" t="s">
        <v>238</v>
      </c>
      <c r="D30" s="149"/>
      <c r="E30" s="149"/>
      <c r="F30" s="150" t="s">
        <v>98</v>
      </c>
      <c r="G30" s="149"/>
      <c r="H30" s="148">
        <f>H32+H35+H41+H44+H46+H52+H56</f>
        <v>11297.5</v>
      </c>
      <c r="I30" s="22"/>
      <c r="J30" s="22"/>
      <c r="K30" s="22"/>
    </row>
    <row r="31" spans="1:11" ht="15.75">
      <c r="A31" s="107"/>
      <c r="B31" s="139" t="s">
        <v>141</v>
      </c>
      <c r="C31" s="294"/>
      <c r="D31" s="303"/>
      <c r="E31" s="303"/>
      <c r="F31" s="303"/>
      <c r="G31" s="303"/>
      <c r="H31" s="303"/>
      <c r="I31" s="22"/>
      <c r="J31" s="22"/>
      <c r="K31" s="22"/>
    </row>
    <row r="32" spans="1:11" ht="15.75">
      <c r="A32" s="297" t="s">
        <v>314</v>
      </c>
      <c r="B32" s="304" t="s">
        <v>188</v>
      </c>
      <c r="C32" s="294"/>
      <c r="D32" s="152"/>
      <c r="E32" s="152"/>
      <c r="F32" s="152" t="s">
        <v>99</v>
      </c>
      <c r="G32" s="149"/>
      <c r="H32" s="153">
        <f>H33+H34</f>
        <v>500</v>
      </c>
      <c r="I32" s="22"/>
      <c r="J32" s="22"/>
      <c r="K32" s="22"/>
    </row>
    <row r="33" spans="1:11" ht="15.75">
      <c r="A33" s="297"/>
      <c r="B33" s="304"/>
      <c r="C33" s="294"/>
      <c r="D33" s="151" t="s">
        <v>113</v>
      </c>
      <c r="E33" s="151" t="s">
        <v>205</v>
      </c>
      <c r="F33" s="151" t="s">
        <v>99</v>
      </c>
      <c r="G33" s="151" t="s">
        <v>185</v>
      </c>
      <c r="H33" s="202">
        <f>'Прил 11'!G144</f>
        <v>200</v>
      </c>
      <c r="I33" s="22"/>
      <c r="J33" s="22"/>
      <c r="K33" s="22"/>
    </row>
    <row r="34" spans="1:11" ht="15.75">
      <c r="A34" s="297"/>
      <c r="B34" s="304"/>
      <c r="C34" s="294"/>
      <c r="D34" s="151" t="s">
        <v>113</v>
      </c>
      <c r="E34" s="151" t="s">
        <v>206</v>
      </c>
      <c r="F34" s="151" t="s">
        <v>99</v>
      </c>
      <c r="G34" s="151" t="s">
        <v>185</v>
      </c>
      <c r="H34" s="202">
        <f>'Прил 11'!G194</f>
        <v>300</v>
      </c>
      <c r="I34" s="22"/>
      <c r="J34" s="22"/>
      <c r="K34" s="22"/>
    </row>
    <row r="35" spans="1:11" ht="15.75">
      <c r="A35" s="297" t="s">
        <v>315</v>
      </c>
      <c r="B35" s="304" t="s">
        <v>189</v>
      </c>
      <c r="C35" s="294"/>
      <c r="D35" s="152"/>
      <c r="E35" s="152"/>
      <c r="F35" s="152" t="s">
        <v>100</v>
      </c>
      <c r="G35" s="149"/>
      <c r="H35" s="153">
        <f>SUM(H36:H40)</f>
        <v>1255</v>
      </c>
      <c r="I35" s="22"/>
      <c r="J35" s="22"/>
      <c r="K35" s="22"/>
    </row>
    <row r="36" spans="1:11" ht="15.75">
      <c r="A36" s="297"/>
      <c r="B36" s="304"/>
      <c r="C36" s="294"/>
      <c r="D36" s="151" t="s">
        <v>113</v>
      </c>
      <c r="E36" s="151" t="s">
        <v>205</v>
      </c>
      <c r="F36" s="151" t="s">
        <v>100</v>
      </c>
      <c r="G36" s="151" t="s">
        <v>185</v>
      </c>
      <c r="H36" s="202">
        <f>'Прил 11'!G146</f>
        <v>200</v>
      </c>
      <c r="I36" s="22"/>
      <c r="J36" s="22"/>
      <c r="K36" s="22"/>
    </row>
    <row r="37" spans="1:11" ht="15.75">
      <c r="A37" s="297"/>
      <c r="B37" s="304"/>
      <c r="C37" s="294"/>
      <c r="D37" s="151" t="s">
        <v>113</v>
      </c>
      <c r="E37" s="151" t="s">
        <v>206</v>
      </c>
      <c r="F37" s="151" t="s">
        <v>100</v>
      </c>
      <c r="G37" s="151" t="s">
        <v>185</v>
      </c>
      <c r="H37" s="202">
        <f>'Прил 11'!G196</f>
        <v>420</v>
      </c>
      <c r="I37" s="22"/>
      <c r="J37" s="22"/>
      <c r="K37" s="22"/>
    </row>
    <row r="38" spans="1:11" ht="15.75">
      <c r="A38" s="297"/>
      <c r="B38" s="304"/>
      <c r="C38" s="294"/>
      <c r="D38" s="151" t="s">
        <v>113</v>
      </c>
      <c r="E38" s="151" t="s">
        <v>206</v>
      </c>
      <c r="F38" s="151" t="s">
        <v>100</v>
      </c>
      <c r="G38" s="151" t="s">
        <v>164</v>
      </c>
      <c r="H38" s="202">
        <f>'Прил 11'!G197</f>
        <v>200</v>
      </c>
      <c r="I38" s="22"/>
      <c r="J38" s="22"/>
      <c r="K38" s="22"/>
    </row>
    <row r="39" spans="1:11" ht="15.75">
      <c r="A39" s="297"/>
      <c r="B39" s="304"/>
      <c r="C39" s="294"/>
      <c r="D39" s="151" t="s">
        <v>113</v>
      </c>
      <c r="E39" s="151" t="s">
        <v>207</v>
      </c>
      <c r="F39" s="151" t="s">
        <v>100</v>
      </c>
      <c r="G39" s="151" t="s">
        <v>185</v>
      </c>
      <c r="H39" s="202">
        <f>'Прил 11'!G238</f>
        <v>50</v>
      </c>
      <c r="I39" s="22"/>
      <c r="J39" s="22"/>
      <c r="K39" s="22"/>
    </row>
    <row r="40" spans="1:11" ht="15.75">
      <c r="A40" s="297"/>
      <c r="B40" s="304"/>
      <c r="C40" s="294"/>
      <c r="D40" s="151" t="s">
        <v>113</v>
      </c>
      <c r="E40" s="151" t="s">
        <v>210</v>
      </c>
      <c r="F40" s="151" t="s">
        <v>100</v>
      </c>
      <c r="G40" s="151" t="s">
        <v>185</v>
      </c>
      <c r="H40" s="202">
        <f>'Прил 11'!G268</f>
        <v>385</v>
      </c>
      <c r="I40" s="22"/>
      <c r="J40" s="22"/>
      <c r="K40" s="22"/>
    </row>
    <row r="41" spans="1:11" ht="15.75">
      <c r="A41" s="297" t="s">
        <v>316</v>
      </c>
      <c r="B41" s="298" t="s">
        <v>190</v>
      </c>
      <c r="C41" s="294"/>
      <c r="D41" s="151"/>
      <c r="E41" s="151"/>
      <c r="F41" s="152" t="s">
        <v>191</v>
      </c>
      <c r="G41" s="152"/>
      <c r="H41" s="153">
        <f>SUM(H42:H43)</f>
        <v>1050</v>
      </c>
      <c r="I41" s="22"/>
      <c r="J41" s="22"/>
      <c r="K41" s="22"/>
    </row>
    <row r="42" spans="1:11" ht="15.75">
      <c r="A42" s="297"/>
      <c r="B42" s="298"/>
      <c r="C42" s="294"/>
      <c r="D42" s="151" t="s">
        <v>113</v>
      </c>
      <c r="E42" s="151" t="s">
        <v>205</v>
      </c>
      <c r="F42" s="151" t="s">
        <v>191</v>
      </c>
      <c r="G42" s="151" t="s">
        <v>185</v>
      </c>
      <c r="H42" s="202">
        <f>'Прил 11'!G148</f>
        <v>1000</v>
      </c>
      <c r="I42" s="22"/>
      <c r="J42" s="22"/>
      <c r="K42" s="22"/>
    </row>
    <row r="43" spans="1:11" ht="15.75">
      <c r="A43" s="297"/>
      <c r="B43" s="298"/>
      <c r="C43" s="294"/>
      <c r="D43" s="151" t="s">
        <v>113</v>
      </c>
      <c r="E43" s="151" t="s">
        <v>210</v>
      </c>
      <c r="F43" s="151" t="s">
        <v>191</v>
      </c>
      <c r="G43" s="151" t="s">
        <v>185</v>
      </c>
      <c r="H43" s="202">
        <f>'Прил 11'!G270</f>
        <v>50</v>
      </c>
      <c r="I43" s="22"/>
      <c r="J43" s="22"/>
      <c r="K43" s="22"/>
    </row>
    <row r="44" spans="1:11" ht="15.75">
      <c r="A44" s="297" t="s">
        <v>317</v>
      </c>
      <c r="B44" s="304" t="s">
        <v>193</v>
      </c>
      <c r="C44" s="294"/>
      <c r="D44" s="151"/>
      <c r="E44" s="151"/>
      <c r="F44" s="152" t="s">
        <v>103</v>
      </c>
      <c r="G44" s="152"/>
      <c r="H44" s="153">
        <f>H45</f>
        <v>1132</v>
      </c>
      <c r="I44" s="22"/>
      <c r="J44" s="22"/>
      <c r="K44" s="22"/>
    </row>
    <row r="45" spans="1:11" ht="15.75">
      <c r="A45" s="310"/>
      <c r="B45" s="305"/>
      <c r="C45" s="294"/>
      <c r="D45" s="151" t="s">
        <v>113</v>
      </c>
      <c r="E45" s="151" t="s">
        <v>210</v>
      </c>
      <c r="F45" s="151" t="s">
        <v>103</v>
      </c>
      <c r="G45" s="151" t="s">
        <v>185</v>
      </c>
      <c r="H45" s="202">
        <f>'Прил 11'!G272</f>
        <v>1132</v>
      </c>
      <c r="I45" s="22"/>
      <c r="J45" s="22"/>
      <c r="K45" s="22"/>
    </row>
    <row r="46" spans="1:11" ht="15.75">
      <c r="A46" s="297" t="s">
        <v>318</v>
      </c>
      <c r="B46" s="298" t="s">
        <v>192</v>
      </c>
      <c r="C46" s="294"/>
      <c r="D46" s="151"/>
      <c r="E46" s="151"/>
      <c r="F46" s="152" t="s">
        <v>104</v>
      </c>
      <c r="G46" s="152"/>
      <c r="H46" s="153">
        <f>SUM(H47:H51)</f>
        <v>3849.5</v>
      </c>
      <c r="I46" s="22"/>
      <c r="J46" s="22"/>
      <c r="K46" s="22"/>
    </row>
    <row r="47" spans="1:11" ht="15.75">
      <c r="A47" s="297"/>
      <c r="B47" s="298"/>
      <c r="C47" s="294"/>
      <c r="D47" s="151" t="s">
        <v>113</v>
      </c>
      <c r="E47" s="151" t="s">
        <v>205</v>
      </c>
      <c r="F47" s="151" t="s">
        <v>104</v>
      </c>
      <c r="G47" s="151" t="s">
        <v>183</v>
      </c>
      <c r="H47" s="202">
        <f>'Прил 11'!G150</f>
        <v>32</v>
      </c>
      <c r="I47" s="22"/>
      <c r="J47" s="22"/>
      <c r="K47" s="22"/>
    </row>
    <row r="48" spans="1:11" ht="15.75">
      <c r="A48" s="297"/>
      <c r="B48" s="298"/>
      <c r="C48" s="294"/>
      <c r="D48" s="151" t="s">
        <v>113</v>
      </c>
      <c r="E48" s="151" t="s">
        <v>206</v>
      </c>
      <c r="F48" s="151" t="s">
        <v>104</v>
      </c>
      <c r="G48" s="151" t="s">
        <v>183</v>
      </c>
      <c r="H48" s="202">
        <f>'Прил 11'!G199</f>
        <v>273</v>
      </c>
      <c r="I48" s="22"/>
      <c r="J48" s="22"/>
      <c r="K48" s="22"/>
    </row>
    <row r="49" spans="1:11" ht="15.75">
      <c r="A49" s="297"/>
      <c r="B49" s="298"/>
      <c r="C49" s="294"/>
      <c r="D49" s="151" t="s">
        <v>113</v>
      </c>
      <c r="E49" s="151" t="s">
        <v>206</v>
      </c>
      <c r="F49" s="151" t="s">
        <v>104</v>
      </c>
      <c r="G49" s="151" t="s">
        <v>164</v>
      </c>
      <c r="H49" s="202">
        <f>'Прил 11'!G200</f>
        <v>63</v>
      </c>
      <c r="I49" s="22"/>
      <c r="J49" s="22"/>
      <c r="K49" s="22"/>
    </row>
    <row r="50" spans="1:11" ht="15.75">
      <c r="A50" s="297"/>
      <c r="B50" s="298"/>
      <c r="C50" s="294"/>
      <c r="D50" s="151" t="s">
        <v>113</v>
      </c>
      <c r="E50" s="151" t="s">
        <v>210</v>
      </c>
      <c r="F50" s="151" t="s">
        <v>104</v>
      </c>
      <c r="G50" s="151" t="s">
        <v>185</v>
      </c>
      <c r="H50" s="202">
        <f>'Прил 11'!G274</f>
        <v>1281.5</v>
      </c>
      <c r="I50" s="22"/>
      <c r="J50" s="22"/>
      <c r="K50" s="22"/>
    </row>
    <row r="51" spans="1:11" ht="31.5">
      <c r="A51" s="297"/>
      <c r="B51" s="298"/>
      <c r="C51" s="108" t="s">
        <v>170</v>
      </c>
      <c r="D51" s="151" t="s">
        <v>114</v>
      </c>
      <c r="E51" s="151" t="s">
        <v>210</v>
      </c>
      <c r="F51" s="151" t="s">
        <v>104</v>
      </c>
      <c r="G51" s="151" t="s">
        <v>194</v>
      </c>
      <c r="H51" s="202">
        <f>'Прил 11'!G455</f>
        <v>2200</v>
      </c>
      <c r="I51" s="22"/>
      <c r="J51" s="22"/>
      <c r="K51" s="22"/>
    </row>
    <row r="52" spans="1:11" ht="15.75">
      <c r="A52" s="297" t="s">
        <v>319</v>
      </c>
      <c r="B52" s="304" t="s">
        <v>101</v>
      </c>
      <c r="C52" s="294" t="s">
        <v>238</v>
      </c>
      <c r="D52" s="151"/>
      <c r="E52" s="151"/>
      <c r="F52" s="152" t="s">
        <v>142</v>
      </c>
      <c r="G52" s="152"/>
      <c r="H52" s="153">
        <f>SUM(H53:H55)</f>
        <v>3313</v>
      </c>
      <c r="I52" s="22"/>
      <c r="J52" s="22"/>
      <c r="K52" s="22"/>
    </row>
    <row r="53" spans="1:11" ht="15.75">
      <c r="A53" s="297"/>
      <c r="B53" s="304"/>
      <c r="C53" s="294"/>
      <c r="D53" s="151" t="s">
        <v>113</v>
      </c>
      <c r="E53" s="151" t="s">
        <v>207</v>
      </c>
      <c r="F53" s="151" t="s">
        <v>142</v>
      </c>
      <c r="G53" s="151" t="s">
        <v>183</v>
      </c>
      <c r="H53" s="202">
        <f>'Прил 11'!G240</f>
        <v>274</v>
      </c>
      <c r="I53" s="22"/>
      <c r="J53" s="22"/>
      <c r="K53" s="22"/>
    </row>
    <row r="54" spans="1:11" ht="15.75">
      <c r="A54" s="297"/>
      <c r="B54" s="304"/>
      <c r="C54" s="294"/>
      <c r="D54" s="151" t="s">
        <v>113</v>
      </c>
      <c r="E54" s="151" t="s">
        <v>207</v>
      </c>
      <c r="F54" s="151" t="s">
        <v>142</v>
      </c>
      <c r="G54" s="151" t="s">
        <v>185</v>
      </c>
      <c r="H54" s="202">
        <f>'Прил 11'!G241</f>
        <v>1486.5</v>
      </c>
      <c r="I54" s="22"/>
      <c r="J54" s="22"/>
      <c r="K54" s="22"/>
    </row>
    <row r="55" spans="1:11" ht="15.75">
      <c r="A55" s="297"/>
      <c r="B55" s="304"/>
      <c r="C55" s="294"/>
      <c r="D55" s="151" t="s">
        <v>113</v>
      </c>
      <c r="E55" s="151" t="s">
        <v>207</v>
      </c>
      <c r="F55" s="151" t="s">
        <v>142</v>
      </c>
      <c r="G55" s="151" t="s">
        <v>164</v>
      </c>
      <c r="H55" s="202">
        <f>'Прил 11'!G242</f>
        <v>1552.5</v>
      </c>
      <c r="I55" s="22"/>
      <c r="J55" s="22"/>
      <c r="K55" s="22"/>
    </row>
    <row r="56" spans="1:11" ht="15.75">
      <c r="A56" s="297" t="s">
        <v>320</v>
      </c>
      <c r="B56" s="302" t="s">
        <v>235</v>
      </c>
      <c r="C56" s="294"/>
      <c r="D56" s="301"/>
      <c r="E56" s="301"/>
      <c r="F56" s="152" t="s">
        <v>234</v>
      </c>
      <c r="G56" s="152"/>
      <c r="H56" s="153">
        <f>H57</f>
        <v>198</v>
      </c>
      <c r="I56" s="22"/>
      <c r="J56" s="22"/>
      <c r="K56" s="22"/>
    </row>
    <row r="57" spans="1:11" ht="15.75">
      <c r="A57" s="297"/>
      <c r="B57" s="302"/>
      <c r="C57" s="294"/>
      <c r="D57" s="151" t="s">
        <v>113</v>
      </c>
      <c r="E57" s="151" t="s">
        <v>207</v>
      </c>
      <c r="F57" s="151" t="s">
        <v>234</v>
      </c>
      <c r="G57" s="151" t="s">
        <v>185</v>
      </c>
      <c r="H57" s="202">
        <f>'Прил 11'!G244</f>
        <v>198</v>
      </c>
      <c r="I57" s="22"/>
      <c r="J57" s="22"/>
      <c r="K57" s="22"/>
    </row>
    <row r="58" spans="1:11" ht="63">
      <c r="A58" s="106" t="s">
        <v>106</v>
      </c>
      <c r="B58" s="109" t="s">
        <v>383</v>
      </c>
      <c r="C58" s="108" t="s">
        <v>238</v>
      </c>
      <c r="D58" s="3" t="s">
        <v>113</v>
      </c>
      <c r="E58" s="3" t="s">
        <v>206</v>
      </c>
      <c r="F58" s="3" t="s">
        <v>179</v>
      </c>
      <c r="G58" s="3" t="s">
        <v>183</v>
      </c>
      <c r="H58" s="148">
        <f>'Прил 11'!G202</f>
        <v>40</v>
      </c>
      <c r="I58" s="22"/>
      <c r="J58" s="22"/>
      <c r="K58" s="22"/>
    </row>
    <row r="59" spans="1:11" ht="15.75">
      <c r="A59" s="296" t="s">
        <v>67</v>
      </c>
      <c r="B59" s="300" t="s">
        <v>256</v>
      </c>
      <c r="C59" s="108"/>
      <c r="D59" s="301"/>
      <c r="E59" s="301"/>
      <c r="F59" s="3" t="s">
        <v>175</v>
      </c>
      <c r="G59" s="151"/>
      <c r="H59" s="148">
        <f>H60+H65</f>
        <v>2952</v>
      </c>
      <c r="I59" s="22"/>
      <c r="J59" s="22"/>
      <c r="K59" s="22"/>
    </row>
    <row r="60" spans="1:11" ht="15.75">
      <c r="A60" s="296"/>
      <c r="B60" s="300"/>
      <c r="C60" s="294" t="s">
        <v>238</v>
      </c>
      <c r="D60" s="152" t="s">
        <v>113</v>
      </c>
      <c r="E60" s="152"/>
      <c r="F60" s="152" t="s">
        <v>175</v>
      </c>
      <c r="G60" s="152"/>
      <c r="H60" s="153">
        <f>H62+H63+H64+H61</f>
        <v>2360</v>
      </c>
      <c r="I60" s="22"/>
      <c r="J60" s="22"/>
      <c r="K60" s="22"/>
    </row>
    <row r="61" spans="1:11" ht="15.75">
      <c r="A61" s="296"/>
      <c r="B61" s="300"/>
      <c r="C61" s="294"/>
      <c r="D61" s="151" t="s">
        <v>113</v>
      </c>
      <c r="E61" s="151" t="s">
        <v>205</v>
      </c>
      <c r="F61" s="151" t="s">
        <v>175</v>
      </c>
      <c r="G61" s="151" t="s">
        <v>185</v>
      </c>
      <c r="H61" s="202">
        <f>'Прил 11'!G152</f>
        <v>140</v>
      </c>
      <c r="I61" s="22"/>
      <c r="J61" s="22"/>
      <c r="K61" s="22"/>
    </row>
    <row r="62" spans="1:11" ht="15.75">
      <c r="A62" s="296"/>
      <c r="B62" s="300"/>
      <c r="C62" s="294"/>
      <c r="D62" s="151" t="s">
        <v>113</v>
      </c>
      <c r="E62" s="151" t="s">
        <v>206</v>
      </c>
      <c r="F62" s="151" t="s">
        <v>175</v>
      </c>
      <c r="G62" s="151" t="s">
        <v>185</v>
      </c>
      <c r="H62" s="202">
        <f>'Прил 11'!G204</f>
        <v>1220</v>
      </c>
      <c r="I62" s="22"/>
      <c r="J62" s="22"/>
      <c r="K62" s="22"/>
    </row>
    <row r="63" spans="1:11" ht="15.75">
      <c r="A63" s="296"/>
      <c r="B63" s="300"/>
      <c r="C63" s="294"/>
      <c r="D63" s="151" t="s">
        <v>113</v>
      </c>
      <c r="E63" s="151" t="s">
        <v>206</v>
      </c>
      <c r="F63" s="151" t="s">
        <v>175</v>
      </c>
      <c r="G63" s="151" t="s">
        <v>164</v>
      </c>
      <c r="H63" s="202">
        <f>'Прил 11'!G205</f>
        <v>700</v>
      </c>
      <c r="I63" s="22"/>
      <c r="J63" s="22"/>
      <c r="K63" s="22"/>
    </row>
    <row r="64" spans="1:11" ht="15.75">
      <c r="A64" s="296"/>
      <c r="B64" s="300"/>
      <c r="C64" s="294"/>
      <c r="D64" s="151" t="s">
        <v>113</v>
      </c>
      <c r="E64" s="151" t="s">
        <v>207</v>
      </c>
      <c r="F64" s="151" t="s">
        <v>175</v>
      </c>
      <c r="G64" s="151" t="s">
        <v>185</v>
      </c>
      <c r="H64" s="202">
        <f>'Прил 11'!G246</f>
        <v>300</v>
      </c>
      <c r="I64" s="22"/>
      <c r="J64" s="22"/>
      <c r="K64" s="22"/>
    </row>
    <row r="65" spans="1:11" ht="15.75">
      <c r="A65" s="296"/>
      <c r="B65" s="300"/>
      <c r="C65" s="294" t="s">
        <v>239</v>
      </c>
      <c r="D65" s="152" t="s">
        <v>155</v>
      </c>
      <c r="E65" s="152"/>
      <c r="F65" s="152" t="s">
        <v>175</v>
      </c>
      <c r="G65" s="152"/>
      <c r="H65" s="153">
        <f>H67+H66</f>
        <v>592</v>
      </c>
      <c r="I65" s="22"/>
      <c r="J65" s="22"/>
      <c r="K65" s="22"/>
    </row>
    <row r="66" spans="1:11" ht="15.75">
      <c r="A66" s="296"/>
      <c r="B66" s="300"/>
      <c r="C66" s="294"/>
      <c r="D66" s="151" t="s">
        <v>155</v>
      </c>
      <c r="E66" s="151" t="s">
        <v>206</v>
      </c>
      <c r="F66" s="151" t="s">
        <v>175</v>
      </c>
      <c r="G66" s="151" t="s">
        <v>185</v>
      </c>
      <c r="H66" s="202">
        <f>'Прил 11'!G33</f>
        <v>38</v>
      </c>
      <c r="I66" s="22"/>
      <c r="J66" s="22"/>
      <c r="K66" s="22"/>
    </row>
    <row r="67" spans="1:11" ht="15.75">
      <c r="A67" s="296"/>
      <c r="B67" s="300"/>
      <c r="C67" s="294"/>
      <c r="D67" s="151" t="s">
        <v>155</v>
      </c>
      <c r="E67" s="151" t="s">
        <v>208</v>
      </c>
      <c r="F67" s="151" t="s">
        <v>175</v>
      </c>
      <c r="G67" s="151" t="s">
        <v>185</v>
      </c>
      <c r="H67" s="202">
        <f>'Прил 11'!G85</f>
        <v>554</v>
      </c>
      <c r="I67" s="22"/>
      <c r="J67" s="22"/>
      <c r="K67" s="22"/>
    </row>
    <row r="68" spans="1:11" ht="47.25">
      <c r="A68" s="106" t="s">
        <v>105</v>
      </c>
      <c r="B68" s="138" t="s">
        <v>252</v>
      </c>
      <c r="C68" s="108" t="s">
        <v>239</v>
      </c>
      <c r="D68" s="3" t="s">
        <v>155</v>
      </c>
      <c r="E68" s="3" t="s">
        <v>208</v>
      </c>
      <c r="F68" s="3" t="s">
        <v>148</v>
      </c>
      <c r="G68" s="3" t="s">
        <v>185</v>
      </c>
      <c r="H68" s="148">
        <f>'Прил 11'!G87</f>
        <v>700</v>
      </c>
      <c r="I68" s="22"/>
      <c r="J68" s="22"/>
      <c r="K68" s="22"/>
    </row>
    <row r="69" spans="1:11" ht="15" customHeight="1">
      <c r="A69" s="291" t="s">
        <v>58</v>
      </c>
      <c r="B69" s="288" t="s">
        <v>253</v>
      </c>
      <c r="C69" s="245" t="s">
        <v>422</v>
      </c>
      <c r="D69" s="243"/>
      <c r="E69" s="243"/>
      <c r="F69" s="243" t="s">
        <v>232</v>
      </c>
      <c r="G69" s="243"/>
      <c r="H69" s="246">
        <f>H70+H72+H73+H71</f>
        <v>17779.8</v>
      </c>
      <c r="I69" s="22"/>
      <c r="J69" s="22"/>
      <c r="K69" s="22"/>
    </row>
    <row r="70" spans="1:11" ht="18.75" customHeight="1">
      <c r="A70" s="292"/>
      <c r="B70" s="289"/>
      <c r="C70" s="286" t="s">
        <v>238</v>
      </c>
      <c r="D70" s="237" t="s">
        <v>113</v>
      </c>
      <c r="E70" s="237" t="s">
        <v>207</v>
      </c>
      <c r="F70" s="237" t="s">
        <v>232</v>
      </c>
      <c r="G70" s="237" t="s">
        <v>183</v>
      </c>
      <c r="H70" s="247">
        <f>'Прил 11'!G248</f>
        <v>2025.5</v>
      </c>
      <c r="I70" s="22"/>
      <c r="J70" s="22"/>
      <c r="K70" s="22"/>
    </row>
    <row r="71" spans="1:11" ht="24" customHeight="1">
      <c r="A71" s="292"/>
      <c r="B71" s="289"/>
      <c r="C71" s="287"/>
      <c r="D71" s="250" t="s">
        <v>113</v>
      </c>
      <c r="E71" s="250" t="s">
        <v>210</v>
      </c>
      <c r="F71" s="250" t="s">
        <v>232</v>
      </c>
      <c r="G71" s="250" t="s">
        <v>183</v>
      </c>
      <c r="H71" s="251">
        <f>'Прил 11'!G276</f>
        <v>1841.6</v>
      </c>
      <c r="I71" s="22"/>
      <c r="J71" s="22"/>
      <c r="K71" s="22"/>
    </row>
    <row r="72" spans="1:11" ht="21" customHeight="1">
      <c r="A72" s="292"/>
      <c r="B72" s="289"/>
      <c r="C72" s="294" t="s">
        <v>239</v>
      </c>
      <c r="D72" s="237" t="s">
        <v>155</v>
      </c>
      <c r="E72" s="237" t="s">
        <v>206</v>
      </c>
      <c r="F72" s="237" t="s">
        <v>232</v>
      </c>
      <c r="G72" s="237" t="s">
        <v>183</v>
      </c>
      <c r="H72" s="247">
        <f>'Прил 11'!G35</f>
        <v>1657.3</v>
      </c>
      <c r="I72" s="22"/>
      <c r="J72" s="22"/>
      <c r="K72" s="22"/>
    </row>
    <row r="73" spans="1:11" ht="12.75" customHeight="1">
      <c r="A73" s="292"/>
      <c r="B73" s="289"/>
      <c r="C73" s="294"/>
      <c r="D73" s="316" t="s">
        <v>155</v>
      </c>
      <c r="E73" s="316" t="s">
        <v>208</v>
      </c>
      <c r="F73" s="316" t="s">
        <v>232</v>
      </c>
      <c r="G73" s="316" t="s">
        <v>183</v>
      </c>
      <c r="H73" s="321">
        <f>'Прил 11'!G89</f>
        <v>12255.4</v>
      </c>
      <c r="I73" s="22"/>
      <c r="J73" s="22"/>
      <c r="K73" s="22"/>
    </row>
    <row r="74" spans="1:11" ht="15" customHeight="1">
      <c r="A74" s="293"/>
      <c r="B74" s="290"/>
      <c r="C74" s="294"/>
      <c r="D74" s="316"/>
      <c r="E74" s="316"/>
      <c r="F74" s="316"/>
      <c r="G74" s="316"/>
      <c r="H74" s="321"/>
      <c r="I74" s="22"/>
      <c r="J74" s="22"/>
      <c r="K74" s="22"/>
    </row>
    <row r="75" spans="1:11" ht="15.75">
      <c r="A75" s="296" t="s">
        <v>241</v>
      </c>
      <c r="B75" s="300" t="s">
        <v>249</v>
      </c>
      <c r="C75" s="294" t="s">
        <v>239</v>
      </c>
      <c r="D75" s="116"/>
      <c r="E75" s="116"/>
      <c r="F75" s="3" t="s">
        <v>181</v>
      </c>
      <c r="G75" s="116"/>
      <c r="H75" s="148">
        <f>SUM(H76:H77)</f>
        <v>152.7</v>
      </c>
      <c r="I75" s="22"/>
      <c r="J75" s="22"/>
      <c r="K75" s="22"/>
    </row>
    <row r="76" spans="1:11" ht="15.75">
      <c r="A76" s="296"/>
      <c r="B76" s="300"/>
      <c r="C76" s="294"/>
      <c r="D76" s="151" t="s">
        <v>155</v>
      </c>
      <c r="E76" s="151" t="s">
        <v>206</v>
      </c>
      <c r="F76" s="151" t="s">
        <v>181</v>
      </c>
      <c r="G76" s="151" t="s">
        <v>185</v>
      </c>
      <c r="H76" s="202">
        <f>'Прил 11'!G37</f>
        <v>6.2</v>
      </c>
      <c r="I76" s="22"/>
      <c r="J76" s="22"/>
      <c r="K76" s="22"/>
    </row>
    <row r="77" spans="1:11" ht="24.75" customHeight="1">
      <c r="A77" s="296"/>
      <c r="B77" s="300"/>
      <c r="C77" s="294"/>
      <c r="D77" s="203" t="s">
        <v>155</v>
      </c>
      <c r="E77" s="203" t="s">
        <v>208</v>
      </c>
      <c r="F77" s="203" t="s">
        <v>181</v>
      </c>
      <c r="G77" s="203" t="s">
        <v>185</v>
      </c>
      <c r="H77" s="204">
        <f>'Прил 11'!G91</f>
        <v>146.5</v>
      </c>
      <c r="I77" s="22"/>
      <c r="J77" s="22"/>
      <c r="K77" s="22"/>
    </row>
    <row r="78" spans="1:11" ht="63">
      <c r="A78" s="106" t="s">
        <v>310</v>
      </c>
      <c r="B78" s="109" t="s">
        <v>277</v>
      </c>
      <c r="C78" s="108" t="s">
        <v>170</v>
      </c>
      <c r="D78" s="49" t="s">
        <v>114</v>
      </c>
      <c r="E78" s="49" t="s">
        <v>213</v>
      </c>
      <c r="F78" s="49" t="s">
        <v>198</v>
      </c>
      <c r="G78" s="49" t="s">
        <v>194</v>
      </c>
      <c r="H78" s="137">
        <f>'Прил 11'!G419</f>
        <v>10000</v>
      </c>
      <c r="I78" s="22"/>
      <c r="J78" s="22"/>
      <c r="K78" s="22"/>
    </row>
    <row r="79" spans="1:11" ht="12.75">
      <c r="A79" s="296" t="s">
        <v>293</v>
      </c>
      <c r="B79" s="300" t="s">
        <v>285</v>
      </c>
      <c r="C79" s="294" t="s">
        <v>170</v>
      </c>
      <c r="D79" s="313" t="s">
        <v>114</v>
      </c>
      <c r="E79" s="313" t="s">
        <v>214</v>
      </c>
      <c r="F79" s="313" t="s">
        <v>196</v>
      </c>
      <c r="G79" s="313" t="s">
        <v>185</v>
      </c>
      <c r="H79" s="319">
        <f>'Прил 11'!G513</f>
        <v>2704.8</v>
      </c>
      <c r="I79" s="22"/>
      <c r="J79" s="22"/>
      <c r="K79" s="22"/>
    </row>
    <row r="80" spans="1:11" ht="41.25" customHeight="1">
      <c r="A80" s="296"/>
      <c r="B80" s="300"/>
      <c r="C80" s="294"/>
      <c r="D80" s="314"/>
      <c r="E80" s="314"/>
      <c r="F80" s="314"/>
      <c r="G80" s="314"/>
      <c r="H80" s="320"/>
      <c r="I80" s="22"/>
      <c r="J80" s="22"/>
      <c r="K80" s="22"/>
    </row>
    <row r="81" spans="1:11" ht="63">
      <c r="A81" s="106" t="s">
        <v>233</v>
      </c>
      <c r="B81" s="109" t="s">
        <v>412</v>
      </c>
      <c r="C81" s="108" t="s">
        <v>170</v>
      </c>
      <c r="D81" s="49" t="s">
        <v>114</v>
      </c>
      <c r="E81" s="49" t="s">
        <v>207</v>
      </c>
      <c r="F81" s="49" t="s">
        <v>197</v>
      </c>
      <c r="G81" s="49" t="s">
        <v>185</v>
      </c>
      <c r="H81" s="137">
        <f>'Прил 11'!G450</f>
        <v>1022.4</v>
      </c>
      <c r="I81" s="22"/>
      <c r="J81" s="22"/>
      <c r="K81" s="22"/>
    </row>
    <row r="82" spans="1:11" s="227" customFormat="1" ht="48.75" customHeight="1">
      <c r="A82" s="224"/>
      <c r="B82" s="223" t="s">
        <v>419</v>
      </c>
      <c r="C82" s="225" t="s">
        <v>239</v>
      </c>
      <c r="D82" s="3" t="s">
        <v>155</v>
      </c>
      <c r="E82" s="3" t="s">
        <v>208</v>
      </c>
      <c r="F82" s="3" t="s">
        <v>417</v>
      </c>
      <c r="G82" s="3" t="s">
        <v>185</v>
      </c>
      <c r="H82" s="148">
        <f>'Прил 11'!G93</f>
        <v>500</v>
      </c>
      <c r="I82" s="226"/>
      <c r="J82" s="226"/>
      <c r="K82" s="226"/>
    </row>
    <row r="83" spans="1:9" ht="15.75">
      <c r="A83" s="110"/>
      <c r="B83" s="111" t="s">
        <v>143</v>
      </c>
      <c r="C83" s="112"/>
      <c r="D83" s="143"/>
      <c r="E83" s="143"/>
      <c r="F83" s="143"/>
      <c r="G83" s="143"/>
      <c r="H83" s="137">
        <f>H10+H15+H17+H19+H20+H21+H22+H23+H30+H58+H59+H68+H69+H75+H78+H79+H81+H26+H82</f>
        <v>57658.299999999996</v>
      </c>
      <c r="I83" s="89"/>
    </row>
    <row r="84" spans="1:8" ht="15.75">
      <c r="A84" s="205"/>
      <c r="B84" s="196"/>
      <c r="C84" s="206"/>
      <c r="D84" s="205"/>
      <c r="E84" s="205"/>
      <c r="F84" s="205"/>
      <c r="G84" s="205"/>
      <c r="H84" s="207"/>
    </row>
    <row r="85" spans="1:7" ht="12.75">
      <c r="A85" s="113"/>
      <c r="D85" s="113"/>
      <c r="E85" s="113"/>
      <c r="F85" s="113"/>
      <c r="G85" s="113"/>
    </row>
    <row r="86" spans="1:7" ht="12.75">
      <c r="A86" s="113"/>
      <c r="D86" s="113"/>
      <c r="E86" s="113"/>
      <c r="F86" s="113"/>
      <c r="G86" s="113"/>
    </row>
    <row r="87" spans="1:7" ht="12.75">
      <c r="A87" s="113"/>
      <c r="D87" s="113"/>
      <c r="E87" s="113"/>
      <c r="F87" s="113"/>
      <c r="G87" s="113"/>
    </row>
    <row r="88" spans="1:7" ht="12.75">
      <c r="A88" s="113"/>
      <c r="D88" s="113"/>
      <c r="E88" s="113"/>
      <c r="F88" s="113"/>
      <c r="G88" s="113"/>
    </row>
    <row r="89" ht="12.75">
      <c r="A89" s="113"/>
    </row>
    <row r="90" ht="12.75">
      <c r="A90" s="113"/>
    </row>
    <row r="91" ht="12.75">
      <c r="A91" s="113"/>
    </row>
    <row r="92" ht="12.75">
      <c r="A92" s="113"/>
    </row>
    <row r="93" ht="12.75">
      <c r="A93" s="113"/>
    </row>
    <row r="94" ht="12.75">
      <c r="A94" s="113"/>
    </row>
    <row r="95" ht="12.75">
      <c r="A95" s="113"/>
    </row>
    <row r="96" ht="12.75">
      <c r="A96" s="113"/>
    </row>
    <row r="97" ht="12.75">
      <c r="A97" s="113"/>
    </row>
    <row r="98" ht="12.75">
      <c r="A98" s="113"/>
    </row>
    <row r="99" ht="12.75">
      <c r="A99" s="113"/>
    </row>
    <row r="100" ht="12.75">
      <c r="A100" s="113"/>
    </row>
    <row r="101" ht="12.75">
      <c r="A101" s="113"/>
    </row>
    <row r="102" ht="12.75">
      <c r="A102" s="113"/>
    </row>
    <row r="103" ht="12.75">
      <c r="A103" s="113"/>
    </row>
    <row r="104" ht="12.75">
      <c r="A104" s="113"/>
    </row>
    <row r="105" ht="12.75">
      <c r="A105" s="113"/>
    </row>
    <row r="106" ht="12.75">
      <c r="A106" s="113"/>
    </row>
    <row r="107" ht="12.75">
      <c r="A107" s="113"/>
    </row>
    <row r="108" ht="12.75">
      <c r="A108" s="113"/>
    </row>
  </sheetData>
  <sheetProtection/>
  <autoFilter ref="D9:G83"/>
  <mergeCells count="80">
    <mergeCell ref="H79:H80"/>
    <mergeCell ref="F73:F74"/>
    <mergeCell ref="H17:H18"/>
    <mergeCell ref="E17:E18"/>
    <mergeCell ref="F17:F18"/>
    <mergeCell ref="D56:E56"/>
    <mergeCell ref="D17:D18"/>
    <mergeCell ref="E73:E74"/>
    <mergeCell ref="G73:G74"/>
    <mergeCell ref="H73:H74"/>
    <mergeCell ref="F79:F80"/>
    <mergeCell ref="G79:G80"/>
    <mergeCell ref="C79:C80"/>
    <mergeCell ref="B79:B80"/>
    <mergeCell ref="E1:G1"/>
    <mergeCell ref="A2:B2"/>
    <mergeCell ref="A3:B3"/>
    <mergeCell ref="C3:D3"/>
    <mergeCell ref="E3:H3"/>
    <mergeCell ref="D79:D80"/>
    <mergeCell ref="E79:E80"/>
    <mergeCell ref="A26:A29"/>
    <mergeCell ref="C26:C29"/>
    <mergeCell ref="B26:B29"/>
    <mergeCell ref="A79:A80"/>
    <mergeCell ref="B75:B77"/>
    <mergeCell ref="A75:A77"/>
    <mergeCell ref="C75:C77"/>
    <mergeCell ref="D73:D74"/>
    <mergeCell ref="A52:A55"/>
    <mergeCell ref="A6:H6"/>
    <mergeCell ref="H8:H9"/>
    <mergeCell ref="H15:H16"/>
    <mergeCell ref="D15:D16"/>
    <mergeCell ref="C15:C16"/>
    <mergeCell ref="A8:A9"/>
    <mergeCell ref="D8:G8"/>
    <mergeCell ref="C8:C9"/>
    <mergeCell ref="B8:B9"/>
    <mergeCell ref="B10:B14"/>
    <mergeCell ref="A5:H5"/>
    <mergeCell ref="A59:A67"/>
    <mergeCell ref="A44:A45"/>
    <mergeCell ref="E15:E16"/>
    <mergeCell ref="F15:F16"/>
    <mergeCell ref="A15:A16"/>
    <mergeCell ref="C60:C64"/>
    <mergeCell ref="B32:B34"/>
    <mergeCell ref="C52:C57"/>
    <mergeCell ref="A32:A34"/>
    <mergeCell ref="A56:A57"/>
    <mergeCell ref="A10:A14"/>
    <mergeCell ref="A41:A43"/>
    <mergeCell ref="B44:B45"/>
    <mergeCell ref="B52:B55"/>
    <mergeCell ref="B17:B18"/>
    <mergeCell ref="B23:B25"/>
    <mergeCell ref="B15:B16"/>
    <mergeCell ref="B35:B40"/>
    <mergeCell ref="B41:B43"/>
    <mergeCell ref="C10:C13"/>
    <mergeCell ref="G15:G16"/>
    <mergeCell ref="G17:G18"/>
    <mergeCell ref="C17:C18"/>
    <mergeCell ref="C23:C25"/>
    <mergeCell ref="B59:B67"/>
    <mergeCell ref="C65:C67"/>
    <mergeCell ref="D59:E59"/>
    <mergeCell ref="B56:B57"/>
    <mergeCell ref="D31:H31"/>
    <mergeCell ref="C70:C71"/>
    <mergeCell ref="B69:B74"/>
    <mergeCell ref="A69:A74"/>
    <mergeCell ref="C72:C74"/>
    <mergeCell ref="A17:A18"/>
    <mergeCell ref="A23:A25"/>
    <mergeCell ref="A35:A40"/>
    <mergeCell ref="C30:C50"/>
    <mergeCell ref="B46:B51"/>
    <mergeCell ref="A46:A51"/>
  </mergeCells>
  <printOptions/>
  <pageMargins left="0.8" right="0.29" top="0.53" bottom="0.48" header="0.5118110236220472" footer="0.5118110236220472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User</cp:lastModifiedBy>
  <cp:lastPrinted>2014-12-10T09:22:45Z</cp:lastPrinted>
  <dcterms:created xsi:type="dcterms:W3CDTF">2004-09-01T05:21:12Z</dcterms:created>
  <dcterms:modified xsi:type="dcterms:W3CDTF">2014-12-12T01:55:16Z</dcterms:modified>
  <cp:category/>
  <cp:version/>
  <cp:contentType/>
  <cp:contentStatus/>
</cp:coreProperties>
</file>