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3"/>
  </bookViews>
  <sheets>
    <sheet name="прил13_выр15" sheetId="1" r:id="rId1"/>
    <sheet name="прил2-15" sheetId="2" r:id="rId2"/>
    <sheet name="прил19" sheetId="3" r:id="rId3"/>
    <sheet name="прил15,17_источ_15" sheetId="4" r:id="rId4"/>
  </sheets>
  <definedNames/>
  <calcPr fullCalcOnLoad="1"/>
</workbook>
</file>

<file path=xl/sharedStrings.xml><?xml version="1.0" encoding="utf-8"?>
<sst xmlns="http://schemas.openxmlformats.org/spreadsheetml/2006/main" count="576" uniqueCount="391">
  <si>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</si>
  <si>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</si>
  <si>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</si>
  <si>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</si>
  <si>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</si>
  <si>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</si>
  <si>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</si>
  <si>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</si>
  <si>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</si>
  <si>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</si>
  <si>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</si>
  <si>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</si>
  <si>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</si>
  <si>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</si>
  <si>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</si>
  <si>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</si>
  <si>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</si>
  <si>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</si>
  <si>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</si>
  <si>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</si>
  <si>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</si>
  <si>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</si>
  <si>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</si>
  <si>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</si>
  <si>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</si>
  <si>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</si>
  <si>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</si>
  <si>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</si>
  <si>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</si>
  <si>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</si>
  <si>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</si>
  <si>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</si>
  <si>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</si>
  <si>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</si>
  <si>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</si>
  <si>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</si>
  <si>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2 02 02051 05 0000 151</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</si>
  <si>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</si>
  <si>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</si>
  <si>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</si>
  <si>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</si>
  <si>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</si>
  <si>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</si>
  <si>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</si>
  <si>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</si>
  <si>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</si>
  <si>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</si>
  <si>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</si>
  <si>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</si>
  <si>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</si>
  <si>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</si>
  <si>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</si>
  <si>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</si>
  <si>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</si>
  <si>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</si>
  <si>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</si>
  <si>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</si>
  <si>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</si>
  <si>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</si>
  <si>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</si>
  <si>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</si>
  <si>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</si>
  <si>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</si>
  <si>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</si>
  <si>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</si>
  <si>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</si>
  <si>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</si>
  <si>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</si>
  <si>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</si>
  <si>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</si>
  <si>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</si>
  <si>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</si>
  <si>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</si>
  <si>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</si>
  <si>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</si>
  <si>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</si>
  <si>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</si>
  <si>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</si>
  <si>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</si>
  <si>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</si>
  <si>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</si>
  <si>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</si>
  <si>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</si>
  <si>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</si>
  <si>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</si>
  <si>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</si>
  <si>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</si>
  <si>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</si>
  <si>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</si>
  <si>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</si>
  <si>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2015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</si>
  <si>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</si>
  <si>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</si>
  <si>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</si>
  <si>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</si>
  <si>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</si>
  <si>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</si>
  <si>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</si>
  <si>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</si>
  <si>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</si>
  <si>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</si>
  <si>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</si>
  <si>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</si>
  <si>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</si>
  <si>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</si>
  <si>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</si>
  <si>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</si>
  <si>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</si>
  <si>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</si>
  <si>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</si>
  <si>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</si>
  <si>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</si>
  <si>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</si>
  <si>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</si>
  <si>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</si>
  <si>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</si>
  <si>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</si>
  <si>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</si>
  <si>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</si>
  <si>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</si>
  <si>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</si>
  <si>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</si>
  <si>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</si>
  <si>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</si>
  <si>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</si>
  <si>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</si>
  <si>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</si>
  <si>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</si>
  <si>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</si>
  <si>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</si>
  <si>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</si>
  <si>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</si>
  <si>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</si>
  <si>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</si>
  <si>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</si>
  <si>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</si>
  <si>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</si>
  <si>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</si>
  <si>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</si>
  <si>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</si>
  <si>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</si>
  <si>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</si>
  <si>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</si>
  <si>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</si>
  <si>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</si>
  <si>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</si>
  <si>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</si>
  <si>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</si>
  <si>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</si>
  <si>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</si>
  <si>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</si>
  <si>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</si>
  <si>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</si>
  <si>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</si>
  <si>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</si>
  <si>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</si>
  <si>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</si>
  <si>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</si>
  <si>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</si>
  <si>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</si>
  <si>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</si>
  <si>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</si>
  <si>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</si>
  <si>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</si>
  <si>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</si>
  <si>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</si>
  <si>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</si>
  <si>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</si>
  <si>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</si>
  <si>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</si>
  <si>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</si>
  <si>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</si>
  <si>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</si>
  <si>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</si>
  <si>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</si>
  <si>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</si>
  <si>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</si>
  <si>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</si>
  <si>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</si>
  <si>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</si>
  <si>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</si>
  <si>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</si>
  <si>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</si>
  <si>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</si>
  <si>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</si>
  <si>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</si>
  <si>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</si>
  <si>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</si>
  <si>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</si>
  <si>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</si>
  <si>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</si>
  <si>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</si>
  <si>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</si>
  <si>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</si>
  <si>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</si>
  <si>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</si>
  <si>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</si>
  <si>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</si>
  <si>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</si>
  <si>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</si>
  <si>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</si>
  <si>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</si>
  <si>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</si>
  <si>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</si>
  <si>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</si>
  <si>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</si>
  <si>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</si>
  <si>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</si>
  <si>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</si>
  <si>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</si>
  <si>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</si>
  <si>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</si>
  <si>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</si>
  <si>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</si>
  <si>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</si>
  <si>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</si>
  <si>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</si>
  <si>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</si>
  <si>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</si>
  <si>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</si>
  <si>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</si>
  <si>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</si>
  <si>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</si>
  <si>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</si>
  <si>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</si>
  <si>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</si>
  <si>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</si>
  <si>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</si>
  <si>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</si>
  <si>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</si>
  <si>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</si>
  <si>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</si>
  <si>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</si>
  <si>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</si>
  <si>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1 16 25010 01 6000 140</t>
  </si>
  <si>
    <t>1 05 01012 01 3000 110</t>
  </si>
  <si>
    <t>Прогноз 2015 года</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</si>
  <si>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</si>
  <si>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</si>
  <si>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</si>
  <si>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</si>
  <si>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</si>
  <si>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</si>
  <si>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</si>
  <si>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</si>
  <si>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</si>
  <si>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</si>
  <si>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</si>
  <si>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</si>
  <si>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</si>
  <si>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</si>
  <si>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</si>
  <si>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</si>
  <si>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</si>
  <si>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</si>
  <si>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</si>
  <si>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</si>
  <si>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</si>
  <si>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</si>
  <si>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</si>
  <si>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</si>
  <si>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</si>
  <si>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</si>
  <si>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</si>
  <si>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</si>
  <si>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</si>
  <si>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</si>
  <si>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</si>
  <si>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</si>
  <si>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</si>
  <si>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</si>
  <si>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</si>
  <si>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</si>
  <si>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</si>
  <si>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</si>
  <si>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</si>
  <si>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</si>
  <si>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</si>
  <si>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</si>
  <si>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</si>
  <si>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</si>
  <si>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1 12 01050 01 0000 120</t>
  </si>
  <si>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</si>
  <si>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</si>
  <si>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</si>
  <si>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</si>
  <si>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</si>
  <si>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</si>
  <si>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</si>
  <si>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</si>
  <si>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</si>
  <si>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</si>
  <si>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</si>
  <si>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</si>
  <si>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</si>
  <si>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</si>
  <si>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</si>
  <si>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</si>
  <si>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</si>
  <si>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</si>
  <si>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</si>
  <si>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</si>
  <si>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</si>
  <si>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муниципального образования г. Бодайбо и района в 2015 году</t>
  </si>
  <si>
    <t xml:space="preserve">   в сфере обращения с безнадзорными собаками и кошками</t>
  </si>
  <si>
    <t>2 02 03024 05 0018 151</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</si>
  <si>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</si>
  <si>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</si>
  <si>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</si>
  <si>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</si>
  <si>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</si>
  <si>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</si>
  <si>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</si>
  <si>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</si>
  <si>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</si>
  <si>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</si>
  <si>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</si>
  <si>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муниципального образования г.Бодайбо и района на 2015 год</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</si>
  <si>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</si>
  <si>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</si>
  <si>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</si>
  <si>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</si>
  <si>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</si>
  <si>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</si>
  <si>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</si>
  <si>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</si>
  <si>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Приложение 19</t>
  </si>
  <si>
    <t>Объем иных межбюджетных трансфертов, выделяемых бюджетам поселений из бюджета муниципального образования г.Бодайбо и района  на 2015 год на оказание финансовой поддержки поселениям</t>
  </si>
  <si>
    <t>Разработка проектно-изыскательских работ для строительства блочно-модульной котельной на твердом топливе мощностью 6,96 МВт</t>
  </si>
  <si>
    <t>2 02 02999 05 0030 151</t>
  </si>
  <si>
    <t xml:space="preserve">  на развитие домов культуры</t>
  </si>
  <si>
    <t>2 02 02999 05 0025 151</t>
  </si>
  <si>
    <t>2 02 02999 05 0034 151</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</si>
  <si>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</si>
  <si>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</si>
  <si>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Приобретение и доставка котлового оборудования в рамках реализации мероприятий по подготовке к отопительному сезону 2015-2016г.</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</si>
  <si>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</si>
  <si>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</si>
  <si>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организации и проведению мероприятий по определению поставщиков (подрядчиков, исполнителей)</t>
  </si>
  <si>
    <t>Капитальный ремонт теплотрассы</t>
  </si>
  <si>
    <t>Итого</t>
  </si>
  <si>
    <t>2. Балахнинское городское поселение</t>
  </si>
  <si>
    <t>Разработка проектно-сметной документации с инженерно-геодезическими и инженерно-геологическими изысканиями для строительства блочно-модульной котельной мощностью 3,48 МВт в п.Маракан</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</si>
  <si>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4"/>
        <rFont val="Times New Roman"/>
        <family val="1"/>
      </rPr>
      <t>1</t>
    </r>
    <r>
      <rPr>
        <i/>
        <sz val="14"/>
        <rFont val="Times New Roman"/>
        <family val="1"/>
      </rPr>
      <t xml:space="preserve"> и 228 Налогового кодекса Российской Федерации</t>
    </r>
  </si>
  <si>
    <t xml:space="preserve">   на реализацию мероприятий, направленных на повышение эффективности бюджетных расходов муниципальных образований Иркутской области</t>
  </si>
  <si>
    <t>2 02 02999 05 0024 151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</si>
  <si>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</si>
  <si>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2 18 05020 05 0000 180</t>
  </si>
  <si>
    <t>Доходы бюджетов муниципальных районов от возврата автономными учреждениями остатков субсидий прошлых лет</t>
  </si>
  <si>
    <t>3. Бодайбинское городское поселение</t>
  </si>
  <si>
    <t>4. Жуинское сельское поселение</t>
  </si>
  <si>
    <t>5. Мамаканское городское поселение</t>
  </si>
  <si>
    <t>Внесение изменений в генеральные планы поселений Бодайбинского района</t>
  </si>
  <si>
    <t>Приобретение материалов для подготовки объектов жилищно-коммунального комплекса к отопительному сезону</t>
  </si>
  <si>
    <t>муниципального образования г. Бодайбо и района на 2015 год</t>
  </si>
  <si>
    <t>Приложение 15</t>
  </si>
  <si>
    <t xml:space="preserve">к решению Думы г.Бодайбо и района </t>
  </si>
  <si>
    <t>Ремонт сетей летнего водоснабжения в микрорайоне Бисяга</t>
  </si>
  <si>
    <t>1. Артемовское городское поселение</t>
  </si>
  <si>
    <t>Субсидии бюджетам муниципальных районов на реализацию федеральных целевых программ ("Доступная среда" на 2011-2015 годы)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</si>
  <si>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</si>
  <si>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</si>
  <si>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</si>
  <si>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</si>
  <si>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2 18 05000 05 0000 180</t>
  </si>
  <si>
    <t>Доходы бюджетов муниципальных районов от возврата организациями остатков субсидий прошлых лет</t>
  </si>
  <si>
    <t xml:space="preserve">На оплату транспортных услуг, связанных с перевозкой дизельных электростанций и материалов, выделенных из аварийно-технического запаса Иркутской области </t>
  </si>
  <si>
    <t>На ремонт котельных в рамках реализации мероприятий по подготовке к отопительному периоду 2015-2016 г.</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</si>
  <si>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t>
    </r>
    <r>
      <rPr>
        <i/>
        <vertAlign val="superscript"/>
        <sz val="14"/>
        <rFont val="Times New Roman"/>
        <family val="1"/>
      </rPr>
      <t>1</t>
    </r>
    <r>
      <rPr>
        <i/>
        <sz val="14"/>
        <rFont val="Times New Roman"/>
        <family val="1"/>
      </rPr>
      <t xml:space="preserve"> Налогового кодекса Российской Федерации</t>
    </r>
  </si>
  <si>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(обл.бюд.)</t>
  </si>
  <si>
    <t>2 02 02009 05 0029 151</t>
  </si>
  <si>
    <t>1 08 07084 01 4000 110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</si>
  <si>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</si>
  <si>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</si>
  <si>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2 02 02008 05 0000 151</t>
  </si>
  <si>
    <t>Субсидии бюджетам муниципальных районов на обеспечение жильем молодых семей</t>
  </si>
  <si>
    <t>Приложение 13</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</si>
  <si>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2015 год</t>
  </si>
  <si>
    <t>Дотации на выравнивание бюджетной обеспеченности поселений, рассчитанные в соответствии с приложением 9 к Закону Иркутской области от 22.10.2013 №74-оз "О межбюджетных трансфертах и нормативах отчислений доходов в местные бюджеты"</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</si>
  <si>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(сумма платежа)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</si>
  <si>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(прочие поступления)</t>
  </si>
  <si>
    <t>На приобретение транспортных средств и запасных частей для техники коммунального хозяйства</t>
  </si>
  <si>
    <t>На погашение кредиторской задолженности за ремонт котельной, котельного оборудования в 2014 году</t>
  </si>
  <si>
    <t>На приобретение котельного оборудования</t>
  </si>
  <si>
    <t>На текущий ремонт теплотрассы</t>
  </si>
  <si>
    <t xml:space="preserve">На обеспечение мероприятий по переселению граждан из аварийного жилищного фонда г.Бодайбо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</si>
  <si>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(фед.бюд.)</t>
  </si>
  <si>
    <t>2 02 02009 05 0000 151</t>
  </si>
  <si>
    <t>от 10.11.2015 г.  №22-па</t>
  </si>
  <si>
    <t>от 10.11.2015 г.  № 22-па</t>
  </si>
  <si>
    <t>от 10.11.2015 г. № 22-па</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</si>
</sst>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_(* \(#,##0.0\);_(* &quot;-&quot;??_);_(@_)"/>
    <numFmt numFmtId="186" formatCode="0.0000"/>
    <numFmt numFmtId="187" formatCode="0.000"/>
    <numFmt numFmtId="188" formatCode="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_р_._-;\-* #,##0_р_._-;_-* &quot;-&quot;??_р_._-;_-@_-"/>
    <numFmt numFmtId="195" formatCode="_-* #,##0.0_р_._-;\-* #,##0.0_р_._-;_-* &quot;-&quot;?_р_._-;_-@_-"/>
    <numFmt numFmtId="196" formatCode="#,##0.0"/>
    <numFmt numFmtId="197" formatCode="#,##0.0_р_."/>
    <numFmt numFmtId="198" formatCode="_-* #,##0.0_р_._-;\-* #,##0.0_р_._-;_-* &quot;-&quot;??_р_._-;_-@_-"/>
    <numFmt numFmtId="199" formatCode="#,##0.000"/>
  </numFmts>
  <fonts count="54">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color indexed="10"/>
      <name val="Times New Roman"/>
      <family val="1"/>
    </font>
    <font>
      <i/>
      <sz val="10"/>
      <color indexed="10"/>
      <name val="Times New Roman"/>
      <family val="1"/>
    </font>
    <font>
      <sz val="14"/>
      <color indexed="10"/>
      <name val="Times New Roman"/>
      <family val="1"/>
    </font>
    <font>
      <i/>
      <sz val="10"/>
      <name val="Times New Roman"/>
      <family val="1"/>
    </font>
    <font>
      <b/>
      <i/>
      <sz val="10"/>
      <name val="Times New Roman"/>
      <family val="1"/>
    </font>
    <font>
      <b/>
      <sz val="14"/>
      <name val="Times New Roman"/>
      <family val="1"/>
    </font>
    <font>
      <sz val="14"/>
      <name val="Times New Roman"/>
      <family val="1"/>
    </font>
    <font>
      <i/>
      <sz val="14"/>
      <name val="Times New Roman"/>
      <family val="1"/>
    </font>
    <font>
      <i/>
      <vertAlign val="superscript"/>
      <sz val="14"/>
      <name val="Times New Roman"/>
      <family val="1"/>
    </font>
    <font>
      <i/>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style="hair"/>
      <top>
        <color indexed="63"/>
      </top>
      <bottom style="hair"/>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4" fillId="0" borderId="0" xfId="0" applyFont="1" applyBorder="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Alignment="1">
      <alignment/>
    </xf>
    <xf numFmtId="49" fontId="3" fillId="0" borderId="0" xfId="0" applyNumberFormat="1" applyFont="1" applyAlignment="1">
      <alignment horizontal="right" vertical="center"/>
    </xf>
    <xf numFmtId="0" fontId="3" fillId="0" borderId="0" xfId="0" applyFont="1" applyAlignment="1">
      <alignment horizontal="left"/>
    </xf>
    <xf numFmtId="0" fontId="8" fillId="0" borderId="0" xfId="0" applyFont="1" applyAlignment="1">
      <alignment/>
    </xf>
    <xf numFmtId="0" fontId="3" fillId="0" borderId="0" xfId="0" applyFont="1" applyAlignment="1">
      <alignment horizontal="right"/>
    </xf>
    <xf numFmtId="0" fontId="1" fillId="0" borderId="0" xfId="0" applyFont="1" applyAlignment="1">
      <alignment horizontal="right" vertical="center"/>
    </xf>
    <xf numFmtId="178" fontId="1" fillId="0" borderId="0" xfId="43" applyFont="1" applyAlignment="1">
      <alignment/>
    </xf>
    <xf numFmtId="178" fontId="1" fillId="0" borderId="0" xfId="43" applyFont="1" applyAlignment="1">
      <alignment horizontal="right"/>
    </xf>
    <xf numFmtId="49" fontId="4" fillId="0" borderId="0" xfId="0" applyNumberFormat="1" applyFont="1" applyAlignment="1">
      <alignment/>
    </xf>
    <xf numFmtId="49" fontId="3" fillId="0" borderId="0" xfId="0" applyNumberFormat="1" applyFont="1" applyAlignment="1">
      <alignment/>
    </xf>
    <xf numFmtId="49" fontId="1" fillId="0" borderId="0" xfId="0" applyNumberFormat="1" applyFont="1" applyAlignment="1">
      <alignment horizontal="right" vertical="center"/>
    </xf>
    <xf numFmtId="185" fontId="11" fillId="0" borderId="10" xfId="60" applyNumberFormat="1" applyFont="1" applyFill="1" applyBorder="1" applyAlignment="1">
      <alignment horizontal="right" vertical="center"/>
    </xf>
    <xf numFmtId="196" fontId="11" fillId="0" borderId="10" xfId="60" applyNumberFormat="1" applyFont="1" applyFill="1" applyBorder="1" applyAlignment="1">
      <alignment horizontal="right" vertical="center"/>
    </xf>
    <xf numFmtId="179" fontId="1" fillId="0" borderId="10" xfId="60" applyFont="1" applyFill="1" applyBorder="1" applyAlignment="1">
      <alignment horizontal="right" vertical="center"/>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11"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1" fillId="0" borderId="10" xfId="0" applyNumberFormat="1" applyFont="1" applyBorder="1" applyAlignment="1">
      <alignment horizontal="right" vertical="center" wrapText="1"/>
    </xf>
    <xf numFmtId="49" fontId="11"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Border="1" applyAlignment="1">
      <alignment horizontal="right" vertical="center" wrapText="1"/>
    </xf>
    <xf numFmtId="49" fontId="12" fillId="0" borderId="10" xfId="0" applyNumberFormat="1" applyFont="1" applyBorder="1" applyAlignment="1">
      <alignment horizontal="right" vertical="center"/>
    </xf>
    <xf numFmtId="0" fontId="11" fillId="0" borderId="10" xfId="0" applyFont="1" applyBorder="1" applyAlignment="1">
      <alignment horizontal="right" vertical="center"/>
    </xf>
    <xf numFmtId="185" fontId="1" fillId="0" borderId="10" xfId="60" applyNumberFormat="1" applyFont="1" applyBorder="1" applyAlignment="1">
      <alignment horizontal="right" vertical="center"/>
    </xf>
    <xf numFmtId="185" fontId="11" fillId="0" borderId="10" xfId="60" applyNumberFormat="1" applyFont="1" applyBorder="1" applyAlignment="1">
      <alignment horizontal="right" vertical="center"/>
    </xf>
    <xf numFmtId="185" fontId="4" fillId="0" borderId="10" xfId="60" applyNumberFormat="1" applyFont="1" applyBorder="1" applyAlignment="1">
      <alignment horizontal="right" vertical="center"/>
    </xf>
    <xf numFmtId="0" fontId="4" fillId="0" borderId="10" xfId="0" applyFont="1" applyBorder="1" applyAlignment="1">
      <alignment horizontal="center"/>
    </xf>
    <xf numFmtId="49" fontId="4" fillId="0" borderId="10" xfId="0" applyNumberFormat="1" applyFont="1" applyBorder="1" applyAlignment="1">
      <alignment horizontal="center"/>
    </xf>
    <xf numFmtId="198" fontId="1" fillId="0" borderId="10" xfId="60" applyNumberFormat="1" applyFont="1" applyFill="1" applyBorder="1" applyAlignment="1">
      <alignment horizontal="right" vertical="top"/>
    </xf>
    <xf numFmtId="198" fontId="4" fillId="0" borderId="10" xfId="60" applyNumberFormat="1" applyFont="1" applyFill="1" applyBorder="1" applyAlignment="1">
      <alignment horizontal="right" vertical="top"/>
    </xf>
    <xf numFmtId="49" fontId="1" fillId="0" borderId="0" xfId="0" applyNumberFormat="1" applyFont="1" applyAlignment="1">
      <alignment/>
    </xf>
    <xf numFmtId="185" fontId="12" fillId="0" borderId="10" xfId="60" applyNumberFormat="1" applyFont="1" applyFill="1" applyBorder="1" applyAlignment="1">
      <alignment horizontal="right" vertical="center"/>
    </xf>
    <xf numFmtId="0" fontId="53" fillId="0" borderId="0" xfId="0" applyFont="1" applyAlignment="1">
      <alignment/>
    </xf>
    <xf numFmtId="0" fontId="1" fillId="0" borderId="10" xfId="0" applyFont="1" applyBorder="1" applyAlignment="1">
      <alignment horizontal="left" vertical="center" wrapText="1"/>
    </xf>
    <xf numFmtId="179" fontId="1" fillId="0" borderId="10" xfId="60" applyFont="1" applyBorder="1" applyAlignment="1">
      <alignment horizontal="center" vertical="center" wrapText="1"/>
    </xf>
    <xf numFmtId="0" fontId="14" fillId="0"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49" fontId="13" fillId="33" borderId="10" xfId="0" applyNumberFormat="1" applyFont="1" applyFill="1" applyBorder="1" applyAlignment="1">
      <alignment horizontal="right" vertical="center" wrapText="1"/>
    </xf>
    <xf numFmtId="185" fontId="13" fillId="33" borderId="10" xfId="60" applyNumberFormat="1" applyFont="1" applyFill="1" applyBorder="1" applyAlignment="1">
      <alignment horizontal="righ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right" vertical="center" wrapText="1"/>
    </xf>
    <xf numFmtId="185" fontId="14" fillId="0" borderId="10" xfId="60" applyNumberFormat="1" applyFont="1" applyFill="1" applyBorder="1" applyAlignment="1">
      <alignment horizontal="right" vertical="center"/>
    </xf>
    <xf numFmtId="0" fontId="14" fillId="0" borderId="10" xfId="0" applyFont="1" applyFill="1" applyBorder="1" applyAlignment="1">
      <alignment/>
    </xf>
    <xf numFmtId="49" fontId="14" fillId="0" borderId="10" xfId="0" applyNumberFormat="1" applyFont="1" applyFill="1" applyBorder="1" applyAlignment="1">
      <alignment horizontal="right" vertical="center"/>
    </xf>
    <xf numFmtId="0" fontId="15" fillId="0" borderId="10" xfId="0" applyFont="1" applyFill="1" applyBorder="1" applyAlignment="1">
      <alignment horizontal="left" vertical="center" wrapText="1"/>
    </xf>
    <xf numFmtId="49" fontId="15" fillId="0" borderId="10" xfId="0" applyNumberFormat="1" applyFont="1" applyFill="1" applyBorder="1" applyAlignment="1">
      <alignment horizontal="right" vertical="center" wrapText="1"/>
    </xf>
    <xf numFmtId="185" fontId="15" fillId="0" borderId="10" xfId="60" applyNumberFormat="1" applyFont="1" applyFill="1" applyBorder="1" applyAlignment="1">
      <alignment horizontal="right" vertical="center"/>
    </xf>
    <xf numFmtId="185" fontId="14" fillId="0" borderId="10" xfId="60" applyNumberFormat="1" applyFont="1" applyFill="1" applyBorder="1" applyAlignment="1">
      <alignment horizontal="right"/>
    </xf>
    <xf numFmtId="49" fontId="15" fillId="0" borderId="11" xfId="0" applyNumberFormat="1" applyFont="1" applyBorder="1" applyAlignment="1" applyProtection="1">
      <alignment horizontal="center" vertical="center" wrapText="1"/>
      <protection/>
    </xf>
    <xf numFmtId="196" fontId="14" fillId="0" borderId="10" xfId="60" applyNumberFormat="1" applyFont="1" applyFill="1" applyBorder="1" applyAlignment="1">
      <alignment horizontal="right" vertical="center"/>
    </xf>
    <xf numFmtId="196" fontId="15" fillId="0" borderId="10" xfId="60" applyNumberFormat="1" applyFont="1" applyFill="1" applyBorder="1" applyAlignment="1">
      <alignment horizontal="right" vertical="center"/>
    </xf>
    <xf numFmtId="0" fontId="14" fillId="0" borderId="0" xfId="0" applyFont="1" applyFill="1" applyBorder="1" applyAlignment="1">
      <alignment horizontal="left" vertical="center" wrapText="1"/>
    </xf>
    <xf numFmtId="49" fontId="14" fillId="0" borderId="10" xfId="0" applyNumberFormat="1" applyFont="1" applyBorder="1" applyAlignment="1" applyProtection="1">
      <alignment horizontal="left" vertical="center" wrapText="1"/>
      <protection/>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right" vertical="center" wrapText="1"/>
    </xf>
    <xf numFmtId="49" fontId="10" fillId="0" borderId="10" xfId="0" applyNumberFormat="1" applyFont="1" applyBorder="1" applyAlignment="1" applyProtection="1">
      <alignment horizontal="left" vertical="center" wrapText="1"/>
      <protection/>
    </xf>
    <xf numFmtId="185" fontId="10" fillId="0" borderId="10" xfId="60" applyNumberFormat="1" applyFont="1" applyFill="1" applyBorder="1" applyAlignment="1">
      <alignment horizontal="right" vertical="center"/>
    </xf>
    <xf numFmtId="0" fontId="14" fillId="0" borderId="10" xfId="0" applyFont="1" applyFill="1" applyBorder="1" applyAlignment="1">
      <alignment vertical="center" wrapText="1"/>
    </xf>
    <xf numFmtId="49" fontId="15" fillId="0" borderId="12" xfId="0" applyNumberFormat="1" applyFont="1" applyBorder="1" applyAlignment="1" applyProtection="1">
      <alignment horizontal="center" vertical="center" wrapText="1"/>
      <protection/>
    </xf>
    <xf numFmtId="0" fontId="15" fillId="0" borderId="10" xfId="0" applyFont="1" applyFill="1" applyBorder="1" applyAlignment="1">
      <alignment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4" fillId="0" borderId="13" xfId="0" applyFont="1" applyFill="1" applyBorder="1" applyAlignment="1">
      <alignment horizontal="left" vertical="center" wrapText="1"/>
    </xf>
    <xf numFmtId="49" fontId="14" fillId="0" borderId="13" xfId="0" applyNumberFormat="1" applyFont="1" applyFill="1" applyBorder="1" applyAlignment="1">
      <alignment horizontal="right" vertical="center" wrapText="1"/>
    </xf>
    <xf numFmtId="0" fontId="15" fillId="0" borderId="13" xfId="0" applyFont="1" applyFill="1" applyBorder="1" applyAlignment="1">
      <alignment horizontal="left" vertical="center" wrapText="1"/>
    </xf>
    <xf numFmtId="49" fontId="15" fillId="0" borderId="13"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49" fontId="10" fillId="0" borderId="13" xfId="0" applyNumberFormat="1" applyFont="1" applyFill="1" applyBorder="1" applyAlignment="1">
      <alignment horizontal="right" vertical="center" wrapText="1"/>
    </xf>
    <xf numFmtId="0" fontId="17" fillId="0" borderId="13" xfId="0" applyFont="1" applyFill="1" applyBorder="1" applyAlignment="1">
      <alignment horizontal="left" vertical="center" wrapText="1"/>
    </xf>
    <xf numFmtId="49" fontId="17" fillId="0" borderId="13" xfId="0"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185" fontId="17" fillId="0" borderId="10" xfId="60" applyNumberFormat="1" applyFont="1" applyFill="1" applyBorder="1" applyAlignment="1">
      <alignment horizontal="right" vertical="center"/>
    </xf>
    <xf numFmtId="49" fontId="15" fillId="0" borderId="10" xfId="0" applyNumberFormat="1" applyFont="1" applyFill="1" applyBorder="1" applyAlignment="1">
      <alignment horizontal="left" vertical="center" wrapText="1"/>
    </xf>
    <xf numFmtId="185" fontId="14" fillId="0" borderId="10" xfId="60" applyNumberFormat="1" applyFont="1" applyFill="1" applyBorder="1" applyAlignment="1">
      <alignment vertical="center"/>
    </xf>
    <xf numFmtId="0" fontId="13" fillId="33" borderId="10" xfId="0" applyFont="1" applyFill="1" applyBorder="1" applyAlignment="1">
      <alignment horizontal="left" wrapText="1"/>
    </xf>
    <xf numFmtId="185" fontId="13" fillId="33" borderId="10" xfId="60" applyNumberFormat="1" applyFont="1" applyFill="1" applyBorder="1" applyAlignment="1">
      <alignment horizontal="right" vertical="center" wrapText="1"/>
    </xf>
    <xf numFmtId="196" fontId="13" fillId="33" borderId="10" xfId="60" applyNumberFormat="1" applyFont="1" applyFill="1" applyBorder="1" applyAlignment="1">
      <alignment horizontal="right" vertical="center"/>
    </xf>
    <xf numFmtId="0" fontId="13" fillId="0" borderId="10" xfId="0" applyFont="1" applyFill="1" applyBorder="1" applyAlignment="1">
      <alignment wrapText="1"/>
    </xf>
    <xf numFmtId="49" fontId="13" fillId="0" borderId="10" xfId="0" applyNumberFormat="1" applyFont="1" applyFill="1" applyBorder="1" applyAlignment="1">
      <alignment horizontal="right" vertical="center" wrapText="1"/>
    </xf>
    <xf numFmtId="185" fontId="13" fillId="0" borderId="10" xfId="60" applyNumberFormat="1" applyFont="1" applyFill="1" applyBorder="1" applyAlignment="1">
      <alignment horizontal="right" vertical="center" wrapText="1"/>
    </xf>
    <xf numFmtId="49" fontId="15" fillId="34" borderId="10" xfId="0" applyNumberFormat="1" applyFont="1" applyFill="1" applyBorder="1" applyAlignment="1">
      <alignment horizontal="right" vertical="center" wrapText="1"/>
    </xf>
    <xf numFmtId="185" fontId="13" fillId="0" borderId="10" xfId="60" applyNumberFormat="1" applyFont="1" applyFill="1" applyBorder="1" applyAlignment="1">
      <alignment horizontal="right" vertical="center"/>
    </xf>
    <xf numFmtId="0" fontId="14" fillId="0" borderId="10" xfId="0" applyFont="1" applyFill="1" applyBorder="1" applyAlignment="1">
      <alignment horizontal="left" wrapText="1"/>
    </xf>
    <xf numFmtId="0" fontId="15" fillId="0"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49" fontId="15" fillId="35" borderId="10" xfId="0" applyNumberFormat="1" applyFont="1" applyFill="1" applyBorder="1" applyAlignment="1">
      <alignment horizontal="right" vertical="center" wrapText="1"/>
    </xf>
    <xf numFmtId="185" fontId="15" fillId="35" borderId="10" xfId="60" applyNumberFormat="1" applyFont="1" applyFill="1" applyBorder="1" applyAlignment="1">
      <alignment horizontal="right" vertical="center"/>
    </xf>
    <xf numFmtId="0" fontId="14" fillId="35" borderId="10" xfId="0" applyFont="1" applyFill="1" applyBorder="1" applyAlignment="1">
      <alignment horizontal="left" vertical="center" wrapText="1"/>
    </xf>
    <xf numFmtId="49" fontId="14" fillId="35" borderId="10" xfId="0" applyNumberFormat="1" applyFont="1" applyFill="1" applyBorder="1" applyAlignment="1">
      <alignment horizontal="right" vertical="center" wrapText="1"/>
    </xf>
    <xf numFmtId="0" fontId="13" fillId="35" borderId="10" xfId="0" applyFont="1" applyFill="1" applyBorder="1" applyAlignment="1">
      <alignment horizontal="left" vertical="center" wrapText="1"/>
    </xf>
    <xf numFmtId="49" fontId="13" fillId="35" borderId="10" xfId="0" applyNumberFormat="1" applyFont="1" applyFill="1" applyBorder="1" applyAlignment="1">
      <alignment horizontal="right" vertical="center" wrapText="1"/>
    </xf>
    <xf numFmtId="185" fontId="14" fillId="0" borderId="10" xfId="60" applyNumberFormat="1" applyFont="1" applyFill="1" applyBorder="1" applyAlignment="1">
      <alignment horizontal="right" vertical="center" wrapText="1"/>
    </xf>
    <xf numFmtId="0" fontId="14" fillId="0" borderId="14" xfId="0" applyFont="1" applyFill="1" applyBorder="1" applyAlignment="1">
      <alignment vertical="center" wrapText="1"/>
    </xf>
    <xf numFmtId="0" fontId="4" fillId="0" borderId="0" xfId="0" applyFont="1" applyAlignment="1">
      <alignment horizontal="center" vertical="center" wrapText="1"/>
    </xf>
    <xf numFmtId="49" fontId="14" fillId="0" borderId="15"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9.140625" defaultRowHeight="12.75"/>
  <cols>
    <col min="1" max="1" width="38.28125" style="3" customWidth="1"/>
    <col min="2" max="2" width="46.57421875" style="3" customWidth="1"/>
    <col min="3" max="4" width="11.00390625" style="3" bestFit="1" customWidth="1"/>
    <col min="5" max="16384" width="9.140625" style="3" customWidth="1"/>
  </cols>
  <sheetData>
    <row r="1" ht="12.75">
      <c r="B1" s="5" t="s">
        <v>376</v>
      </c>
    </row>
    <row r="2" spans="1:2" ht="12.75">
      <c r="A2" s="1"/>
      <c r="B2" s="5" t="s">
        <v>153</v>
      </c>
    </row>
    <row r="3" spans="1:2" ht="12.75">
      <c r="A3" s="1"/>
      <c r="B3" s="2" t="s">
        <v>388</v>
      </c>
    </row>
    <row r="4" spans="1:2" ht="12.75">
      <c r="A4" s="1"/>
      <c r="B4" s="1"/>
    </row>
    <row r="5" spans="1:2" ht="12.75">
      <c r="A5" s="1"/>
      <c r="B5" s="1"/>
    </row>
    <row r="6" spans="1:2" ht="26.25" customHeight="1">
      <c r="A6" s="109" t="s">
        <v>377</v>
      </c>
      <c r="B6" s="109"/>
    </row>
    <row r="8" spans="1:2" ht="12.75">
      <c r="A8" s="1"/>
      <c r="B8" s="2" t="s">
        <v>158</v>
      </c>
    </row>
    <row r="9" spans="1:2" ht="63.75">
      <c r="A9" s="6" t="s">
        <v>159</v>
      </c>
      <c r="B9" s="6" t="s">
        <v>378</v>
      </c>
    </row>
    <row r="10" spans="1:2" ht="12.75">
      <c r="A10" s="24" t="s">
        <v>358</v>
      </c>
      <c r="B10" s="44">
        <v>5470.9</v>
      </c>
    </row>
    <row r="11" spans="1:2" ht="12.75">
      <c r="A11" s="24" t="s">
        <v>341</v>
      </c>
      <c r="B11" s="44">
        <v>1367.9</v>
      </c>
    </row>
    <row r="12" spans="1:2" ht="12.75">
      <c r="A12" s="24" t="s">
        <v>349</v>
      </c>
      <c r="B12" s="44">
        <v>24885.9</v>
      </c>
    </row>
    <row r="13" spans="1:2" ht="12.75">
      <c r="A13" s="24" t="s">
        <v>350</v>
      </c>
      <c r="B13" s="44">
        <v>1399.2</v>
      </c>
    </row>
    <row r="14" spans="1:2" ht="12.75">
      <c r="A14" s="24" t="s">
        <v>351</v>
      </c>
      <c r="B14" s="44">
        <v>2882.2</v>
      </c>
    </row>
    <row r="15" spans="1:2" ht="12.75">
      <c r="A15" s="26" t="s">
        <v>160</v>
      </c>
      <c r="B15" s="45">
        <f>SUM(B10:B14)</f>
        <v>36006.1</v>
      </c>
    </row>
  </sheetData>
  <sheetProtection/>
  <mergeCells count="1">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186"/>
  <sheetViews>
    <sheetView zoomScale="75" zoomScaleNormal="75" zoomScalePageLayoutView="0" workbookViewId="0" topLeftCell="A1">
      <pane xSplit="3" ySplit="11" topLeftCell="D163" activePane="bottomRight" state="frozen"/>
      <selection pane="topLeft" activeCell="A1" sqref="A1"/>
      <selection pane="topRight" activeCell="D1" sqref="D1"/>
      <selection pane="bottomLeft" activeCell="A12" sqref="A12"/>
      <selection pane="bottomRight" activeCell="D3" sqref="D3"/>
    </sheetView>
  </sheetViews>
  <sheetFormatPr defaultColWidth="9.140625" defaultRowHeight="12.75"/>
  <cols>
    <col min="1" max="1" width="95.7109375" style="3" customWidth="1"/>
    <col min="2" max="2" width="9.57421875" style="11" customWidth="1"/>
    <col min="3" max="3" width="28.00390625" style="12" customWidth="1"/>
    <col min="4" max="4" width="18.28125" style="3" customWidth="1"/>
    <col min="5" max="16384" width="9.140625" style="3" customWidth="1"/>
  </cols>
  <sheetData>
    <row r="1" spans="1:4" ht="12.75">
      <c r="A1" s="1"/>
      <c r="B1" s="20"/>
      <c r="C1" s="16"/>
      <c r="D1" s="17" t="s">
        <v>172</v>
      </c>
    </row>
    <row r="2" spans="1:4" ht="12.75">
      <c r="A2" s="1"/>
      <c r="B2" s="20"/>
      <c r="C2" s="16"/>
      <c r="D2" s="17" t="s">
        <v>231</v>
      </c>
    </row>
    <row r="3" spans="1:4" ht="12.75">
      <c r="A3" s="1"/>
      <c r="B3" s="20"/>
      <c r="C3" s="2"/>
      <c r="D3" s="2" t="s">
        <v>389</v>
      </c>
    </row>
    <row r="4" spans="1:3" ht="12.75">
      <c r="A4" s="1"/>
      <c r="B4" s="20"/>
      <c r="C4" s="2"/>
    </row>
    <row r="5" spans="1:4" ht="12.75">
      <c r="A5" s="117" t="s">
        <v>79</v>
      </c>
      <c r="B5" s="117"/>
      <c r="C5" s="117"/>
      <c r="D5" s="117"/>
    </row>
    <row r="6" spans="1:4" ht="12.75">
      <c r="A6" s="117" t="s">
        <v>303</v>
      </c>
      <c r="B6" s="117"/>
      <c r="C6" s="117"/>
      <c r="D6" s="117"/>
    </row>
    <row r="7" spans="1:4" ht="12.75">
      <c r="A7" s="7"/>
      <c r="B7" s="7"/>
      <c r="C7" s="7"/>
      <c r="D7" s="15" t="s">
        <v>143</v>
      </c>
    </row>
    <row r="8" spans="1:4" ht="12.75" customHeight="1">
      <c r="A8" s="114" t="s">
        <v>80</v>
      </c>
      <c r="B8" s="113" t="s">
        <v>81</v>
      </c>
      <c r="C8" s="113"/>
      <c r="D8" s="112" t="s">
        <v>236</v>
      </c>
    </row>
    <row r="9" spans="1:4" ht="12.75">
      <c r="A9" s="114"/>
      <c r="B9" s="110" t="s">
        <v>232</v>
      </c>
      <c r="C9" s="115" t="s">
        <v>287</v>
      </c>
      <c r="D9" s="112"/>
    </row>
    <row r="10" spans="1:4" ht="12.75">
      <c r="A10" s="114"/>
      <c r="B10" s="111"/>
      <c r="C10" s="116"/>
      <c r="D10" s="112"/>
    </row>
    <row r="11" spans="1:4" ht="37.5">
      <c r="A11" s="52" t="s">
        <v>82</v>
      </c>
      <c r="B11" s="53" t="s">
        <v>146</v>
      </c>
      <c r="C11" s="52" t="s">
        <v>137</v>
      </c>
      <c r="D11" s="54">
        <f>D12+D18+D32+D41+D53+D60+D77+D108+D71+D40</f>
        <v>526734.8999999999</v>
      </c>
    </row>
    <row r="12" spans="1:4" s="9" customFormat="1" ht="18.75">
      <c r="A12" s="55" t="s">
        <v>92</v>
      </c>
      <c r="B12" s="56">
        <v>182</v>
      </c>
      <c r="C12" s="55" t="s">
        <v>93</v>
      </c>
      <c r="D12" s="57">
        <f>D13</f>
        <v>458107.5</v>
      </c>
    </row>
    <row r="13" spans="1:4" s="9" customFormat="1" ht="18.75">
      <c r="A13" s="58" t="s">
        <v>94</v>
      </c>
      <c r="B13" s="59">
        <v>182</v>
      </c>
      <c r="C13" s="55" t="s">
        <v>95</v>
      </c>
      <c r="D13" s="57">
        <f>SUM(D14:D17)</f>
        <v>458107.5</v>
      </c>
    </row>
    <row r="14" spans="1:4" s="8" customFormat="1" ht="78.75">
      <c r="A14" s="60" t="s">
        <v>343</v>
      </c>
      <c r="B14" s="61">
        <v>182</v>
      </c>
      <c r="C14" s="60" t="s">
        <v>96</v>
      </c>
      <c r="D14" s="62">
        <v>438907.5</v>
      </c>
    </row>
    <row r="15" spans="1:4" s="8" customFormat="1" ht="115.5" customHeight="1">
      <c r="A15" s="60" t="s">
        <v>202</v>
      </c>
      <c r="B15" s="61">
        <v>182</v>
      </c>
      <c r="C15" s="60" t="s">
        <v>98</v>
      </c>
      <c r="D15" s="62">
        <v>500</v>
      </c>
    </row>
    <row r="16" spans="1:4" s="8" customFormat="1" ht="60.75" customHeight="1">
      <c r="A16" s="60" t="s">
        <v>23</v>
      </c>
      <c r="B16" s="61" t="s">
        <v>104</v>
      </c>
      <c r="C16" s="60" t="s">
        <v>99</v>
      </c>
      <c r="D16" s="62">
        <v>1000</v>
      </c>
    </row>
    <row r="17" spans="1:4" s="8" customFormat="1" ht="97.5" customHeight="1">
      <c r="A17" s="60" t="s">
        <v>368</v>
      </c>
      <c r="B17" s="61">
        <v>182</v>
      </c>
      <c r="C17" s="60" t="s">
        <v>201</v>
      </c>
      <c r="D17" s="62">
        <v>17700</v>
      </c>
    </row>
    <row r="18" spans="1:4" s="8" customFormat="1" ht="18.75">
      <c r="A18" s="55" t="s">
        <v>100</v>
      </c>
      <c r="B18" s="56">
        <v>182</v>
      </c>
      <c r="C18" s="55" t="s">
        <v>101</v>
      </c>
      <c r="D18" s="63">
        <f>D19+D25+D28+D30</f>
        <v>17078.6</v>
      </c>
    </row>
    <row r="19" spans="1:4" s="8" customFormat="1" ht="37.5" hidden="1">
      <c r="A19" s="55" t="s">
        <v>84</v>
      </c>
      <c r="B19" s="56">
        <v>182</v>
      </c>
      <c r="C19" s="55" t="s">
        <v>154</v>
      </c>
      <c r="D19" s="57">
        <f>SUM(D20:D24)</f>
        <v>0</v>
      </c>
    </row>
    <row r="20" spans="1:4" s="8" customFormat="1" ht="37.5" hidden="1">
      <c r="A20" s="60" t="s">
        <v>85</v>
      </c>
      <c r="B20" s="61">
        <v>182</v>
      </c>
      <c r="C20" s="60" t="s">
        <v>288</v>
      </c>
      <c r="D20" s="62">
        <v>0</v>
      </c>
    </row>
    <row r="21" spans="1:4" s="8" customFormat="1" ht="56.25" hidden="1">
      <c r="A21" s="60" t="s">
        <v>24</v>
      </c>
      <c r="B21" s="61" t="s">
        <v>104</v>
      </c>
      <c r="C21" s="64" t="s">
        <v>235</v>
      </c>
      <c r="D21" s="62">
        <v>0</v>
      </c>
    </row>
    <row r="22" spans="1:4" s="8" customFormat="1" ht="37.5" hidden="1">
      <c r="A22" s="60" t="s">
        <v>86</v>
      </c>
      <c r="B22" s="61">
        <v>182</v>
      </c>
      <c r="C22" s="60" t="s">
        <v>289</v>
      </c>
      <c r="D22" s="62">
        <v>0</v>
      </c>
    </row>
    <row r="23" spans="1:4" s="9" customFormat="1" ht="56.25" hidden="1">
      <c r="A23" s="60" t="s">
        <v>290</v>
      </c>
      <c r="B23" s="61" t="s">
        <v>104</v>
      </c>
      <c r="C23" s="60" t="s">
        <v>291</v>
      </c>
      <c r="D23" s="62">
        <v>0</v>
      </c>
    </row>
    <row r="24" spans="1:4" s="9" customFormat="1" ht="37.5" hidden="1">
      <c r="A24" s="60" t="s">
        <v>292</v>
      </c>
      <c r="B24" s="61" t="s">
        <v>104</v>
      </c>
      <c r="C24" s="60" t="s">
        <v>293</v>
      </c>
      <c r="D24" s="62">
        <v>0</v>
      </c>
    </row>
    <row r="25" spans="1:4" s="8" customFormat="1" ht="29.25" customHeight="1">
      <c r="A25" s="55" t="s">
        <v>102</v>
      </c>
      <c r="B25" s="56" t="s">
        <v>104</v>
      </c>
      <c r="C25" s="55" t="s">
        <v>147</v>
      </c>
      <c r="D25" s="57">
        <f>SUM(D26:D27)</f>
        <v>17019</v>
      </c>
    </row>
    <row r="26" spans="1:4" s="8" customFormat="1" ht="26.25" customHeight="1">
      <c r="A26" s="60" t="s">
        <v>102</v>
      </c>
      <c r="B26" s="61">
        <v>182</v>
      </c>
      <c r="C26" s="60" t="s">
        <v>294</v>
      </c>
      <c r="D26" s="62">
        <v>16932</v>
      </c>
    </row>
    <row r="27" spans="1:4" s="9" customFormat="1" ht="48.75" customHeight="1">
      <c r="A27" s="60" t="s">
        <v>295</v>
      </c>
      <c r="B27" s="61" t="s">
        <v>104</v>
      </c>
      <c r="C27" s="60" t="s">
        <v>296</v>
      </c>
      <c r="D27" s="62">
        <v>87</v>
      </c>
    </row>
    <row r="28" spans="1:4" s="9" customFormat="1" ht="18.75">
      <c r="A28" s="55" t="s">
        <v>238</v>
      </c>
      <c r="B28" s="56" t="s">
        <v>104</v>
      </c>
      <c r="C28" s="55" t="s">
        <v>239</v>
      </c>
      <c r="D28" s="57">
        <f>SUM(D29)</f>
        <v>29.8</v>
      </c>
    </row>
    <row r="29" spans="1:4" s="8" customFormat="1" ht="28.5" customHeight="1">
      <c r="A29" s="60" t="s">
        <v>238</v>
      </c>
      <c r="B29" s="61">
        <v>182</v>
      </c>
      <c r="C29" s="60" t="s">
        <v>297</v>
      </c>
      <c r="D29" s="62">
        <v>29.8</v>
      </c>
    </row>
    <row r="30" spans="1:4" s="8" customFormat="1" ht="37.5">
      <c r="A30" s="108" t="s">
        <v>40</v>
      </c>
      <c r="B30" s="56" t="s">
        <v>104</v>
      </c>
      <c r="C30" s="67" t="s">
        <v>41</v>
      </c>
      <c r="D30" s="57">
        <f>D31</f>
        <v>29.8</v>
      </c>
    </row>
    <row r="31" spans="1:4" s="8" customFormat="1" ht="40.5" customHeight="1">
      <c r="A31" s="60" t="s">
        <v>42</v>
      </c>
      <c r="B31" s="61" t="s">
        <v>104</v>
      </c>
      <c r="C31" s="60" t="s">
        <v>43</v>
      </c>
      <c r="D31" s="62">
        <v>29.8</v>
      </c>
    </row>
    <row r="32" spans="1:4" s="8" customFormat="1" ht="21.75" customHeight="1">
      <c r="A32" s="55" t="s">
        <v>87</v>
      </c>
      <c r="B32" s="56" t="s">
        <v>146</v>
      </c>
      <c r="C32" s="55" t="s">
        <v>103</v>
      </c>
      <c r="D32" s="57">
        <f>D33+D35</f>
        <v>4895.5</v>
      </c>
    </row>
    <row r="33" spans="1:4" s="8" customFormat="1" ht="42.75" customHeight="1">
      <c r="A33" s="55" t="s">
        <v>44</v>
      </c>
      <c r="B33" s="56" t="s">
        <v>104</v>
      </c>
      <c r="C33" s="55" t="s">
        <v>45</v>
      </c>
      <c r="D33" s="57">
        <f>D34</f>
        <v>3370</v>
      </c>
    </row>
    <row r="34" spans="1:4" s="8" customFormat="1" ht="61.5" customHeight="1">
      <c r="A34" s="60" t="s">
        <v>88</v>
      </c>
      <c r="B34" s="61">
        <v>182</v>
      </c>
      <c r="C34" s="60" t="s">
        <v>115</v>
      </c>
      <c r="D34" s="62">
        <v>3370</v>
      </c>
    </row>
    <row r="35" spans="1:4" s="8" customFormat="1" ht="40.5" customHeight="1">
      <c r="A35" s="55" t="s">
        <v>46</v>
      </c>
      <c r="B35" s="56" t="s">
        <v>192</v>
      </c>
      <c r="C35" s="55" t="s">
        <v>47</v>
      </c>
      <c r="D35" s="57">
        <f>D36+D39</f>
        <v>1525.5</v>
      </c>
    </row>
    <row r="36" spans="1:4" s="8" customFormat="1" ht="64.5" customHeight="1">
      <c r="A36" s="55" t="s">
        <v>48</v>
      </c>
      <c r="B36" s="56" t="s">
        <v>192</v>
      </c>
      <c r="C36" s="55" t="s">
        <v>49</v>
      </c>
      <c r="D36" s="57">
        <f>D37+D38</f>
        <v>1525.5</v>
      </c>
    </row>
    <row r="37" spans="1:4" s="8" customFormat="1" ht="84.75" customHeight="1">
      <c r="A37" s="60" t="s">
        <v>379</v>
      </c>
      <c r="B37" s="61" t="s">
        <v>192</v>
      </c>
      <c r="C37" s="60" t="s">
        <v>138</v>
      </c>
      <c r="D37" s="62">
        <v>1512.5</v>
      </c>
    </row>
    <row r="38" spans="1:4" s="8" customFormat="1" ht="78" customHeight="1">
      <c r="A38" s="60" t="s">
        <v>380</v>
      </c>
      <c r="B38" s="61" t="s">
        <v>192</v>
      </c>
      <c r="C38" s="60" t="s">
        <v>371</v>
      </c>
      <c r="D38" s="62">
        <v>13</v>
      </c>
    </row>
    <row r="39" spans="1:4" s="8" customFormat="1" ht="37.5" hidden="1">
      <c r="A39" s="55" t="s">
        <v>179</v>
      </c>
      <c r="B39" s="56" t="s">
        <v>192</v>
      </c>
      <c r="C39" s="68" t="s">
        <v>178</v>
      </c>
      <c r="D39" s="57">
        <v>0</v>
      </c>
    </row>
    <row r="40" spans="1:4" s="8" customFormat="1" ht="37.5" hidden="1">
      <c r="A40" s="69" t="s">
        <v>190</v>
      </c>
      <c r="B40" s="70" t="s">
        <v>104</v>
      </c>
      <c r="C40" s="71" t="s">
        <v>188</v>
      </c>
      <c r="D40" s="72">
        <v>0</v>
      </c>
    </row>
    <row r="41" spans="1:4" s="8" customFormat="1" ht="51" customHeight="1">
      <c r="A41" s="73" t="s">
        <v>89</v>
      </c>
      <c r="B41" s="56">
        <v>904</v>
      </c>
      <c r="C41" s="55" t="s">
        <v>155</v>
      </c>
      <c r="D41" s="107">
        <f>D42+D50</f>
        <v>11997.8</v>
      </c>
    </row>
    <row r="42" spans="1:4" s="8" customFormat="1" ht="99.75" customHeight="1">
      <c r="A42" s="55" t="s">
        <v>50</v>
      </c>
      <c r="B42" s="56">
        <v>904</v>
      </c>
      <c r="C42" s="55" t="s">
        <v>156</v>
      </c>
      <c r="D42" s="107">
        <f>D43+D48+D46</f>
        <v>7835</v>
      </c>
    </row>
    <row r="43" spans="1:4" s="8" customFormat="1" ht="63.75" customHeight="1">
      <c r="A43" s="55" t="s">
        <v>91</v>
      </c>
      <c r="B43" s="56">
        <v>904</v>
      </c>
      <c r="C43" s="55" t="s">
        <v>157</v>
      </c>
      <c r="D43" s="107">
        <f>D44+D45</f>
        <v>7731.5</v>
      </c>
    </row>
    <row r="44" spans="1:4" s="8" customFormat="1" ht="84.75" customHeight="1">
      <c r="A44" s="60" t="s">
        <v>321</v>
      </c>
      <c r="B44" s="61">
        <v>904</v>
      </c>
      <c r="C44" s="60" t="s">
        <v>210</v>
      </c>
      <c r="D44" s="62">
        <v>214</v>
      </c>
    </row>
    <row r="45" spans="1:4" s="8" customFormat="1" ht="84.75" customHeight="1">
      <c r="A45" s="60" t="s">
        <v>323</v>
      </c>
      <c r="B45" s="61">
        <v>904</v>
      </c>
      <c r="C45" s="60" t="s">
        <v>322</v>
      </c>
      <c r="D45" s="62">
        <v>7517.5</v>
      </c>
    </row>
    <row r="46" spans="1:4" s="8" customFormat="1" ht="81" customHeight="1">
      <c r="A46" s="55" t="s">
        <v>310</v>
      </c>
      <c r="B46" s="56" t="s">
        <v>192</v>
      </c>
      <c r="C46" s="55" t="s">
        <v>311</v>
      </c>
      <c r="D46" s="57">
        <f>D47</f>
        <v>103.5</v>
      </c>
    </row>
    <row r="47" spans="1:4" s="8" customFormat="1" ht="81" customHeight="1">
      <c r="A47" s="60" t="s">
        <v>312</v>
      </c>
      <c r="B47" s="61" t="s">
        <v>192</v>
      </c>
      <c r="C47" s="60" t="s">
        <v>309</v>
      </c>
      <c r="D47" s="62">
        <v>103.5</v>
      </c>
    </row>
    <row r="48" spans="1:4" s="8" customFormat="1" ht="93.75" hidden="1">
      <c r="A48" s="55" t="s">
        <v>51</v>
      </c>
      <c r="B48" s="56" t="s">
        <v>192</v>
      </c>
      <c r="C48" s="55" t="s">
        <v>161</v>
      </c>
      <c r="D48" s="57">
        <f>D49</f>
        <v>0</v>
      </c>
    </row>
    <row r="49" spans="1:4" s="8" customFormat="1" ht="75" hidden="1">
      <c r="A49" s="60" t="s">
        <v>298</v>
      </c>
      <c r="B49" s="61" t="s">
        <v>192</v>
      </c>
      <c r="C49" s="74" t="s">
        <v>151</v>
      </c>
      <c r="D49" s="62">
        <v>0</v>
      </c>
    </row>
    <row r="50" spans="1:4" s="8" customFormat="1" ht="77.25" customHeight="1">
      <c r="A50" s="55" t="s">
        <v>299</v>
      </c>
      <c r="B50" s="56">
        <v>904</v>
      </c>
      <c r="C50" s="55" t="s">
        <v>266</v>
      </c>
      <c r="D50" s="107">
        <f>D51</f>
        <v>4162.8</v>
      </c>
    </row>
    <row r="51" spans="1:4" s="8" customFormat="1" ht="78" customHeight="1">
      <c r="A51" s="55" t="s">
        <v>300</v>
      </c>
      <c r="B51" s="56">
        <v>904</v>
      </c>
      <c r="C51" s="55" t="s">
        <v>267</v>
      </c>
      <c r="D51" s="107">
        <f>D52</f>
        <v>4162.8</v>
      </c>
    </row>
    <row r="52" spans="1:4" s="8" customFormat="1" ht="76.5" customHeight="1">
      <c r="A52" s="60" t="s">
        <v>301</v>
      </c>
      <c r="B52" s="61">
        <v>904</v>
      </c>
      <c r="C52" s="60" t="s">
        <v>237</v>
      </c>
      <c r="D52" s="62">
        <v>4162.8</v>
      </c>
    </row>
    <row r="53" spans="1:4" s="8" customFormat="1" ht="27.75" customHeight="1">
      <c r="A53" s="73" t="s">
        <v>116</v>
      </c>
      <c r="B53" s="56" t="s">
        <v>233</v>
      </c>
      <c r="C53" s="55" t="s">
        <v>117</v>
      </c>
      <c r="D53" s="57">
        <f>D54</f>
        <v>4929.6</v>
      </c>
    </row>
    <row r="54" spans="1:4" s="8" customFormat="1" ht="22.5" customHeight="1">
      <c r="A54" s="55" t="s">
        <v>118</v>
      </c>
      <c r="B54" s="56" t="s">
        <v>233</v>
      </c>
      <c r="C54" s="55" t="s">
        <v>119</v>
      </c>
      <c r="D54" s="57">
        <f>SUM(D55:D59)</f>
        <v>4929.6</v>
      </c>
    </row>
    <row r="55" spans="1:4" s="8" customFormat="1" ht="42.75" customHeight="1">
      <c r="A55" s="60" t="s">
        <v>0</v>
      </c>
      <c r="B55" s="61" t="s">
        <v>233</v>
      </c>
      <c r="C55" s="60" t="s">
        <v>1</v>
      </c>
      <c r="D55" s="62">
        <v>1164.8</v>
      </c>
    </row>
    <row r="56" spans="1:4" s="8" customFormat="1" ht="38.25" customHeight="1">
      <c r="A56" s="60" t="s">
        <v>2</v>
      </c>
      <c r="B56" s="61" t="s">
        <v>233</v>
      </c>
      <c r="C56" s="60" t="s">
        <v>3</v>
      </c>
      <c r="D56" s="62">
        <v>478.4</v>
      </c>
    </row>
    <row r="57" spans="1:4" s="8" customFormat="1" ht="37.5">
      <c r="A57" s="60" t="s">
        <v>4</v>
      </c>
      <c r="B57" s="61" t="s">
        <v>233</v>
      </c>
      <c r="C57" s="60" t="s">
        <v>5</v>
      </c>
      <c r="D57" s="62">
        <v>728</v>
      </c>
    </row>
    <row r="58" spans="1:4" s="8" customFormat="1" ht="37.5">
      <c r="A58" s="60" t="s">
        <v>6</v>
      </c>
      <c r="B58" s="61" t="s">
        <v>233</v>
      </c>
      <c r="C58" s="60" t="s">
        <v>7</v>
      </c>
      <c r="D58" s="62">
        <v>2558.4</v>
      </c>
    </row>
    <row r="59" spans="1:4" s="8" customFormat="1" ht="37.5" hidden="1">
      <c r="A59" s="60" t="s">
        <v>25</v>
      </c>
      <c r="B59" s="61" t="s">
        <v>233</v>
      </c>
      <c r="C59" s="60" t="s">
        <v>281</v>
      </c>
      <c r="D59" s="62">
        <v>0</v>
      </c>
    </row>
    <row r="60" spans="1:4" s="8" customFormat="1" ht="37.5">
      <c r="A60" s="73" t="s">
        <v>52</v>
      </c>
      <c r="B60" s="56" t="s">
        <v>146</v>
      </c>
      <c r="C60" s="55" t="s">
        <v>189</v>
      </c>
      <c r="D60" s="57">
        <f>D66+D61</f>
        <v>22006</v>
      </c>
    </row>
    <row r="61" spans="1:4" s="8" customFormat="1" ht="18.75">
      <c r="A61" s="73" t="s">
        <v>180</v>
      </c>
      <c r="B61" s="56" t="s">
        <v>146</v>
      </c>
      <c r="C61" s="55" t="s">
        <v>215</v>
      </c>
      <c r="D61" s="57">
        <f>D62</f>
        <v>21629.3</v>
      </c>
    </row>
    <row r="62" spans="1:4" s="8" customFormat="1" ht="41.25" customHeight="1">
      <c r="A62" s="73" t="s">
        <v>216</v>
      </c>
      <c r="B62" s="56" t="s">
        <v>146</v>
      </c>
      <c r="C62" s="55" t="s">
        <v>214</v>
      </c>
      <c r="D62" s="57">
        <f>SUM(D63:D65)</f>
        <v>21629.3</v>
      </c>
    </row>
    <row r="63" spans="1:4" s="8" customFormat="1" ht="39" customHeight="1">
      <c r="A63" s="75" t="s">
        <v>8</v>
      </c>
      <c r="B63" s="61" t="s">
        <v>253</v>
      </c>
      <c r="C63" s="60" t="s">
        <v>214</v>
      </c>
      <c r="D63" s="62">
        <v>2000</v>
      </c>
    </row>
    <row r="64" spans="1:4" s="8" customFormat="1" ht="41.25" customHeight="1">
      <c r="A64" s="75" t="s">
        <v>9</v>
      </c>
      <c r="B64" s="61" t="s">
        <v>193</v>
      </c>
      <c r="C64" s="60" t="s">
        <v>214</v>
      </c>
      <c r="D64" s="62">
        <v>19608.3</v>
      </c>
    </row>
    <row r="65" spans="1:4" s="8" customFormat="1" ht="25.5" customHeight="1">
      <c r="A65" s="75" t="s">
        <v>225</v>
      </c>
      <c r="B65" s="61" t="s">
        <v>192</v>
      </c>
      <c r="C65" s="60" t="s">
        <v>214</v>
      </c>
      <c r="D65" s="62">
        <v>21</v>
      </c>
    </row>
    <row r="66" spans="1:4" s="8" customFormat="1" ht="20.25" customHeight="1">
      <c r="A66" s="73" t="s">
        <v>212</v>
      </c>
      <c r="B66" s="56" t="s">
        <v>146</v>
      </c>
      <c r="C66" s="55" t="s">
        <v>211</v>
      </c>
      <c r="D66" s="57">
        <f>SUM(D67:D70)</f>
        <v>376.70000000000005</v>
      </c>
    </row>
    <row r="67" spans="1:4" s="8" customFormat="1" ht="40.5" customHeight="1">
      <c r="A67" s="75" t="s">
        <v>8</v>
      </c>
      <c r="B67" s="61" t="s">
        <v>253</v>
      </c>
      <c r="C67" s="60" t="s">
        <v>211</v>
      </c>
      <c r="D67" s="62">
        <v>67.8</v>
      </c>
    </row>
    <row r="68" spans="1:4" s="8" customFormat="1" ht="39.75" customHeight="1">
      <c r="A68" s="75" t="s">
        <v>9</v>
      </c>
      <c r="B68" s="61" t="s">
        <v>193</v>
      </c>
      <c r="C68" s="60" t="s">
        <v>211</v>
      </c>
      <c r="D68" s="62">
        <v>87.3</v>
      </c>
    </row>
    <row r="69" spans="1:4" s="9" customFormat="1" ht="30" customHeight="1">
      <c r="A69" s="75" t="s">
        <v>32</v>
      </c>
      <c r="B69" s="61" t="s">
        <v>192</v>
      </c>
      <c r="C69" s="60" t="s">
        <v>211</v>
      </c>
      <c r="D69" s="62">
        <v>210.5</v>
      </c>
    </row>
    <row r="70" spans="1:4" s="9" customFormat="1" ht="21" customHeight="1">
      <c r="A70" s="77" t="s">
        <v>33</v>
      </c>
      <c r="B70" s="61" t="s">
        <v>194</v>
      </c>
      <c r="C70" s="60" t="s">
        <v>211</v>
      </c>
      <c r="D70" s="62">
        <v>11.1</v>
      </c>
    </row>
    <row r="71" spans="1:4" s="9" customFormat="1" ht="42" customHeight="1">
      <c r="A71" s="73" t="s">
        <v>268</v>
      </c>
      <c r="B71" s="56">
        <v>904</v>
      </c>
      <c r="C71" s="55" t="s">
        <v>269</v>
      </c>
      <c r="D71" s="57">
        <f>D72+D74</f>
        <v>2587.4</v>
      </c>
    </row>
    <row r="72" spans="1:4" s="9" customFormat="1" ht="87.75" customHeight="1">
      <c r="A72" s="73" t="s">
        <v>315</v>
      </c>
      <c r="B72" s="56">
        <v>904</v>
      </c>
      <c r="C72" s="55" t="s">
        <v>270</v>
      </c>
      <c r="D72" s="57">
        <f>D73</f>
        <v>1487.4</v>
      </c>
    </row>
    <row r="73" spans="1:4" s="9" customFormat="1" ht="102" customHeight="1">
      <c r="A73" s="75" t="s">
        <v>35</v>
      </c>
      <c r="B73" s="61">
        <v>904</v>
      </c>
      <c r="C73" s="60" t="s">
        <v>213</v>
      </c>
      <c r="D73" s="62">
        <v>1487.4</v>
      </c>
    </row>
    <row r="74" spans="1:4" s="8" customFormat="1" ht="42" customHeight="1">
      <c r="A74" s="73" t="s">
        <v>316</v>
      </c>
      <c r="B74" s="56">
        <v>904</v>
      </c>
      <c r="C74" s="55" t="s">
        <v>197</v>
      </c>
      <c r="D74" s="57">
        <f>D75</f>
        <v>1100</v>
      </c>
    </row>
    <row r="75" spans="1:4" s="8" customFormat="1" ht="41.25" customHeight="1">
      <c r="A75" s="73" t="s">
        <v>271</v>
      </c>
      <c r="B75" s="56">
        <v>904</v>
      </c>
      <c r="C75" s="55" t="s">
        <v>198</v>
      </c>
      <c r="D75" s="57">
        <f>D76</f>
        <v>1100</v>
      </c>
    </row>
    <row r="76" spans="1:4" s="8" customFormat="1" ht="60" customHeight="1">
      <c r="A76" s="75" t="s">
        <v>325</v>
      </c>
      <c r="B76" s="61">
        <v>904</v>
      </c>
      <c r="C76" s="60" t="s">
        <v>324</v>
      </c>
      <c r="D76" s="62">
        <v>1100</v>
      </c>
    </row>
    <row r="77" spans="1:4" s="8" customFormat="1" ht="18.75">
      <c r="A77" s="55" t="s">
        <v>120</v>
      </c>
      <c r="B77" s="56" t="s">
        <v>146</v>
      </c>
      <c r="C77" s="55" t="s">
        <v>121</v>
      </c>
      <c r="D77" s="57">
        <f>D78+D81+D82+D87+D92+D93+D97+D106+D104+D105+D101+D85+D103</f>
        <v>4752.5</v>
      </c>
    </row>
    <row r="78" spans="1:4" s="8" customFormat="1" ht="42" customHeight="1">
      <c r="A78" s="55" t="s">
        <v>122</v>
      </c>
      <c r="B78" s="56">
        <v>182</v>
      </c>
      <c r="C78" s="55" t="s">
        <v>123</v>
      </c>
      <c r="D78" s="57">
        <f>SUM(D79:D80)</f>
        <v>255.2</v>
      </c>
    </row>
    <row r="79" spans="1:4" ht="75.75" customHeight="1">
      <c r="A79" s="60" t="s">
        <v>69</v>
      </c>
      <c r="B79" s="61">
        <v>182</v>
      </c>
      <c r="C79" s="60" t="s">
        <v>124</v>
      </c>
      <c r="D79" s="62">
        <v>250</v>
      </c>
    </row>
    <row r="80" spans="1:4" ht="63.75" customHeight="1">
      <c r="A80" s="60" t="s">
        <v>125</v>
      </c>
      <c r="B80" s="61">
        <v>182</v>
      </c>
      <c r="C80" s="60" t="s">
        <v>126</v>
      </c>
      <c r="D80" s="62">
        <v>5.2</v>
      </c>
    </row>
    <row r="81" spans="1:4" ht="66" customHeight="1">
      <c r="A81" s="55" t="s">
        <v>127</v>
      </c>
      <c r="B81" s="56">
        <v>182</v>
      </c>
      <c r="C81" s="55" t="s">
        <v>128</v>
      </c>
      <c r="D81" s="57">
        <v>4</v>
      </c>
    </row>
    <row r="82" spans="1:4" ht="60" customHeight="1">
      <c r="A82" s="78" t="s">
        <v>187</v>
      </c>
      <c r="B82" s="79" t="s">
        <v>146</v>
      </c>
      <c r="C82" s="55" t="s">
        <v>162</v>
      </c>
      <c r="D82" s="57">
        <f>D83+D84</f>
        <v>63</v>
      </c>
    </row>
    <row r="83" spans="1:4" ht="59.25" customHeight="1">
      <c r="A83" s="80" t="s">
        <v>53</v>
      </c>
      <c r="B83" s="81" t="s">
        <v>146</v>
      </c>
      <c r="C83" s="60" t="s">
        <v>54</v>
      </c>
      <c r="D83" s="62">
        <v>60</v>
      </c>
    </row>
    <row r="84" spans="1:4" ht="59.25" customHeight="1">
      <c r="A84" s="80" t="s">
        <v>314</v>
      </c>
      <c r="B84" s="81" t="s">
        <v>209</v>
      </c>
      <c r="C84" s="60" t="s">
        <v>313</v>
      </c>
      <c r="D84" s="62">
        <v>3</v>
      </c>
    </row>
    <row r="85" spans="1:4" ht="37.5" hidden="1">
      <c r="A85" s="82" t="s">
        <v>55</v>
      </c>
      <c r="B85" s="83"/>
      <c r="C85" s="69" t="s">
        <v>56</v>
      </c>
      <c r="D85" s="72">
        <f>D86</f>
        <v>0</v>
      </c>
    </row>
    <row r="86" spans="1:4" ht="75" hidden="1">
      <c r="A86" s="84" t="s">
        <v>176</v>
      </c>
      <c r="B86" s="85"/>
      <c r="C86" s="86" t="s">
        <v>175</v>
      </c>
      <c r="D86" s="87">
        <v>0</v>
      </c>
    </row>
    <row r="87" spans="1:4" ht="122.25" customHeight="1">
      <c r="A87" s="78" t="s">
        <v>181</v>
      </c>
      <c r="B87" s="79" t="s">
        <v>146</v>
      </c>
      <c r="C87" s="55" t="s">
        <v>217</v>
      </c>
      <c r="D87" s="57">
        <f>SUM(D88:D91)</f>
        <v>395</v>
      </c>
    </row>
    <row r="88" spans="1:4" ht="37.5" hidden="1">
      <c r="A88" s="60" t="s">
        <v>177</v>
      </c>
      <c r="B88" s="81" t="s">
        <v>233</v>
      </c>
      <c r="C88" s="60" t="s">
        <v>234</v>
      </c>
      <c r="D88" s="62">
        <v>0</v>
      </c>
    </row>
    <row r="89" spans="1:4" ht="45.75" customHeight="1">
      <c r="A89" s="80" t="s">
        <v>182</v>
      </c>
      <c r="B89" s="81" t="s">
        <v>146</v>
      </c>
      <c r="C89" s="60" t="s">
        <v>163</v>
      </c>
      <c r="D89" s="62">
        <v>30</v>
      </c>
    </row>
    <row r="90" spans="1:4" s="8" customFormat="1" ht="40.5" customHeight="1">
      <c r="A90" s="80" t="s">
        <v>272</v>
      </c>
      <c r="B90" s="81" t="s">
        <v>146</v>
      </c>
      <c r="C90" s="60" t="s">
        <v>240</v>
      </c>
      <c r="D90" s="62">
        <v>320</v>
      </c>
    </row>
    <row r="91" spans="1:4" s="10" customFormat="1" ht="27" customHeight="1">
      <c r="A91" s="80" t="s">
        <v>183</v>
      </c>
      <c r="B91" s="81" t="s">
        <v>146</v>
      </c>
      <c r="C91" s="60" t="s">
        <v>167</v>
      </c>
      <c r="D91" s="62">
        <v>45</v>
      </c>
    </row>
    <row r="92" spans="1:4" ht="63" customHeight="1">
      <c r="A92" s="78" t="s">
        <v>170</v>
      </c>
      <c r="B92" s="79">
        <v>141</v>
      </c>
      <c r="C92" s="55" t="s">
        <v>168</v>
      </c>
      <c r="D92" s="57">
        <v>118.1</v>
      </c>
    </row>
    <row r="93" spans="1:4" ht="42.75" customHeight="1">
      <c r="A93" s="78" t="s">
        <v>10</v>
      </c>
      <c r="B93" s="79" t="s">
        <v>209</v>
      </c>
      <c r="C93" s="55" t="s">
        <v>169</v>
      </c>
      <c r="D93" s="57">
        <f>D96+D94</f>
        <v>317</v>
      </c>
    </row>
    <row r="94" spans="1:4" ht="59.25" customHeight="1">
      <c r="A94" s="78" t="s">
        <v>57</v>
      </c>
      <c r="B94" s="79" t="s">
        <v>209</v>
      </c>
      <c r="C94" s="55" t="s">
        <v>284</v>
      </c>
      <c r="D94" s="57">
        <f>D95</f>
        <v>17</v>
      </c>
    </row>
    <row r="95" spans="1:4" ht="64.5" customHeight="1">
      <c r="A95" s="80" t="s">
        <v>58</v>
      </c>
      <c r="B95" s="81" t="s">
        <v>209</v>
      </c>
      <c r="C95" s="88" t="s">
        <v>282</v>
      </c>
      <c r="D95" s="62">
        <v>17</v>
      </c>
    </row>
    <row r="96" spans="1:4" ht="42.75" customHeight="1">
      <c r="A96" s="78" t="s">
        <v>11</v>
      </c>
      <c r="B96" s="79" t="s">
        <v>209</v>
      </c>
      <c r="C96" s="55" t="s">
        <v>12</v>
      </c>
      <c r="D96" s="62">
        <v>300</v>
      </c>
    </row>
    <row r="97" spans="1:4" ht="61.5" customHeight="1">
      <c r="A97" s="78" t="s">
        <v>373</v>
      </c>
      <c r="B97" s="79" t="s">
        <v>146</v>
      </c>
      <c r="C97" s="55" t="s">
        <v>34</v>
      </c>
      <c r="D97" s="57">
        <f>SUM(D98:D100)</f>
        <v>120</v>
      </c>
    </row>
    <row r="98" spans="1:4" ht="80.25" customHeight="1">
      <c r="A98" s="60" t="s">
        <v>372</v>
      </c>
      <c r="B98" s="61" t="s">
        <v>253</v>
      </c>
      <c r="C98" s="60" t="s">
        <v>241</v>
      </c>
      <c r="D98" s="62">
        <v>2.1</v>
      </c>
    </row>
    <row r="99" spans="1:4" ht="84" customHeight="1">
      <c r="A99" s="60" t="s">
        <v>372</v>
      </c>
      <c r="B99" s="61" t="s">
        <v>193</v>
      </c>
      <c r="C99" s="60" t="s">
        <v>241</v>
      </c>
      <c r="D99" s="62">
        <v>38.5</v>
      </c>
    </row>
    <row r="100" spans="1:4" ht="81.75" customHeight="1">
      <c r="A100" s="60" t="s">
        <v>372</v>
      </c>
      <c r="B100" s="61" t="s">
        <v>192</v>
      </c>
      <c r="C100" s="60" t="s">
        <v>241</v>
      </c>
      <c r="D100" s="62">
        <v>79.4</v>
      </c>
    </row>
    <row r="101" spans="1:4" ht="18.75" hidden="1">
      <c r="A101" s="78" t="s">
        <v>59</v>
      </c>
      <c r="B101" s="79" t="s">
        <v>60</v>
      </c>
      <c r="C101" s="55" t="s">
        <v>61</v>
      </c>
      <c r="D101" s="57">
        <f>D102</f>
        <v>0</v>
      </c>
    </row>
    <row r="102" spans="1:4" ht="37.5" hidden="1">
      <c r="A102" s="80" t="s">
        <v>62</v>
      </c>
      <c r="B102" s="81" t="s">
        <v>60</v>
      </c>
      <c r="C102" s="74" t="s">
        <v>63</v>
      </c>
      <c r="D102" s="62">
        <v>0</v>
      </c>
    </row>
    <row r="103" spans="1:4" ht="39.75" customHeight="1">
      <c r="A103" s="78" t="s">
        <v>173</v>
      </c>
      <c r="B103" s="79" t="s">
        <v>283</v>
      </c>
      <c r="C103" s="55" t="s">
        <v>113</v>
      </c>
      <c r="D103" s="57">
        <v>10</v>
      </c>
    </row>
    <row r="104" spans="1:4" ht="65.25" customHeight="1">
      <c r="A104" s="78" t="s">
        <v>64</v>
      </c>
      <c r="B104" s="79" t="s">
        <v>146</v>
      </c>
      <c r="C104" s="55" t="s">
        <v>285</v>
      </c>
      <c r="D104" s="57">
        <v>130</v>
      </c>
    </row>
    <row r="105" spans="1:4" ht="42" customHeight="1">
      <c r="A105" s="78" t="s">
        <v>65</v>
      </c>
      <c r="B105" s="79" t="s">
        <v>283</v>
      </c>
      <c r="C105" s="55" t="s">
        <v>286</v>
      </c>
      <c r="D105" s="57">
        <v>1180.8</v>
      </c>
    </row>
    <row r="106" spans="1:4" ht="41.25" customHeight="1">
      <c r="A106" s="78" t="s">
        <v>131</v>
      </c>
      <c r="B106" s="79" t="s">
        <v>146</v>
      </c>
      <c r="C106" s="55" t="s">
        <v>148</v>
      </c>
      <c r="D106" s="89">
        <f>D107</f>
        <v>2159.4</v>
      </c>
    </row>
    <row r="107" spans="1:4" ht="46.5" customHeight="1">
      <c r="A107" s="60" t="s">
        <v>166</v>
      </c>
      <c r="B107" s="61" t="s">
        <v>146</v>
      </c>
      <c r="C107" s="60" t="s">
        <v>165</v>
      </c>
      <c r="D107" s="62">
        <v>2159.4</v>
      </c>
    </row>
    <row r="108" spans="1:4" ht="18.75">
      <c r="A108" s="55" t="s">
        <v>273</v>
      </c>
      <c r="B108" s="56" t="s">
        <v>146</v>
      </c>
      <c r="C108" s="55" t="s">
        <v>184</v>
      </c>
      <c r="D108" s="57">
        <f>D110+D109</f>
        <v>380</v>
      </c>
    </row>
    <row r="109" spans="1:4" ht="37.5" hidden="1">
      <c r="A109" s="69" t="s">
        <v>106</v>
      </c>
      <c r="B109" s="70" t="s">
        <v>104</v>
      </c>
      <c r="C109" s="69" t="s">
        <v>105</v>
      </c>
      <c r="D109" s="57">
        <v>0</v>
      </c>
    </row>
    <row r="110" spans="1:4" ht="27.75" customHeight="1">
      <c r="A110" s="55" t="s">
        <v>108</v>
      </c>
      <c r="B110" s="56" t="s">
        <v>146</v>
      </c>
      <c r="C110" s="55" t="s">
        <v>107</v>
      </c>
      <c r="D110" s="57">
        <f>D111+D112</f>
        <v>380</v>
      </c>
    </row>
    <row r="111" spans="1:4" ht="37.5" hidden="1">
      <c r="A111" s="60" t="s">
        <v>108</v>
      </c>
      <c r="B111" s="61" t="s">
        <v>193</v>
      </c>
      <c r="C111" s="60" t="s">
        <v>107</v>
      </c>
      <c r="D111" s="62">
        <v>0</v>
      </c>
    </row>
    <row r="112" spans="1:4" ht="27.75" customHeight="1">
      <c r="A112" s="60" t="s">
        <v>108</v>
      </c>
      <c r="B112" s="61" t="s">
        <v>192</v>
      </c>
      <c r="C112" s="60" t="s">
        <v>107</v>
      </c>
      <c r="D112" s="62">
        <v>380</v>
      </c>
    </row>
    <row r="113" spans="1:4" ht="31.5" customHeight="1">
      <c r="A113" s="52" t="s">
        <v>132</v>
      </c>
      <c r="B113" s="53" t="s">
        <v>146</v>
      </c>
      <c r="C113" s="52" t="s">
        <v>133</v>
      </c>
      <c r="D113" s="54">
        <f>D114+D173+D181+D163+D177</f>
        <v>415016.6</v>
      </c>
    </row>
    <row r="114" spans="1:4" ht="37.5">
      <c r="A114" s="52" t="s">
        <v>226</v>
      </c>
      <c r="B114" s="53" t="s">
        <v>146</v>
      </c>
      <c r="C114" s="52" t="s">
        <v>134</v>
      </c>
      <c r="D114" s="91">
        <f>D131+D115+D150</f>
        <v>416040.1</v>
      </c>
    </row>
    <row r="115" spans="1:4" ht="37.5" customHeight="1">
      <c r="A115" s="52" t="s">
        <v>185</v>
      </c>
      <c r="B115" s="53" t="s">
        <v>146</v>
      </c>
      <c r="C115" s="52" t="s">
        <v>135</v>
      </c>
      <c r="D115" s="92">
        <f>D117+D120</f>
        <v>60367.8</v>
      </c>
    </row>
    <row r="116" spans="1:4" ht="18.75">
      <c r="A116" s="76" t="s">
        <v>206</v>
      </c>
      <c r="B116" s="56" t="s">
        <v>146</v>
      </c>
      <c r="C116" s="55" t="s">
        <v>242</v>
      </c>
      <c r="D116" s="57">
        <f>D121+D125+D124+D122+D126+D127+D123</f>
        <v>55598</v>
      </c>
    </row>
    <row r="117" spans="1:4" ht="39.75" customHeight="1">
      <c r="A117" s="93" t="s">
        <v>26</v>
      </c>
      <c r="B117" s="56"/>
      <c r="C117" s="55"/>
      <c r="D117" s="57">
        <f>D118+D119</f>
        <v>3795</v>
      </c>
    </row>
    <row r="118" spans="1:4" ht="45.75" customHeight="1">
      <c r="A118" s="75" t="s">
        <v>359</v>
      </c>
      <c r="B118" s="61" t="s">
        <v>193</v>
      </c>
      <c r="C118" s="60" t="s">
        <v>36</v>
      </c>
      <c r="D118" s="62">
        <v>3443</v>
      </c>
    </row>
    <row r="119" spans="1:4" ht="64.5" customHeight="1">
      <c r="A119" s="55" t="s">
        <v>386</v>
      </c>
      <c r="B119" s="56" t="s">
        <v>192</v>
      </c>
      <c r="C119" s="55" t="s">
        <v>387</v>
      </c>
      <c r="D119" s="62">
        <v>352</v>
      </c>
    </row>
    <row r="120" spans="1:4" ht="37.5">
      <c r="A120" s="93" t="s">
        <v>276</v>
      </c>
      <c r="B120" s="94"/>
      <c r="C120" s="60"/>
      <c r="D120" s="95">
        <f>SUM(D121:D130)</f>
        <v>56572.8</v>
      </c>
    </row>
    <row r="121" spans="1:4" ht="61.5" customHeight="1">
      <c r="A121" s="75" t="s">
        <v>15</v>
      </c>
      <c r="B121" s="61">
        <v>904</v>
      </c>
      <c r="C121" s="60" t="s">
        <v>195</v>
      </c>
      <c r="D121" s="62">
        <v>948</v>
      </c>
    </row>
    <row r="122" spans="1:4" ht="100.5" customHeight="1">
      <c r="A122" s="75" t="s">
        <v>320</v>
      </c>
      <c r="B122" s="61" t="s">
        <v>193</v>
      </c>
      <c r="C122" s="60" t="s">
        <v>199</v>
      </c>
      <c r="D122" s="62">
        <v>54.8</v>
      </c>
    </row>
    <row r="123" spans="1:4" ht="42" customHeight="1">
      <c r="A123" s="75" t="s">
        <v>344</v>
      </c>
      <c r="B123" s="61" t="s">
        <v>194</v>
      </c>
      <c r="C123" s="60" t="s">
        <v>345</v>
      </c>
      <c r="D123" s="62">
        <v>9000</v>
      </c>
    </row>
    <row r="124" spans="1:4" ht="57.75" customHeight="1">
      <c r="A124" s="75" t="s">
        <v>337</v>
      </c>
      <c r="B124" s="96" t="s">
        <v>193</v>
      </c>
      <c r="C124" s="60" t="s">
        <v>331</v>
      </c>
      <c r="D124" s="62">
        <v>1150.5</v>
      </c>
    </row>
    <row r="125" spans="1:4" ht="75" customHeight="1">
      <c r="A125" s="75" t="s">
        <v>16</v>
      </c>
      <c r="B125" s="61" t="s">
        <v>192</v>
      </c>
      <c r="C125" s="60" t="s">
        <v>243</v>
      </c>
      <c r="D125" s="62">
        <v>37650.7</v>
      </c>
    </row>
    <row r="126" spans="1:4" ht="25.5" customHeight="1">
      <c r="A126" s="75" t="s">
        <v>330</v>
      </c>
      <c r="B126" s="61" t="s">
        <v>253</v>
      </c>
      <c r="C126" s="60" t="s">
        <v>329</v>
      </c>
      <c r="D126" s="62">
        <v>950</v>
      </c>
    </row>
    <row r="127" spans="1:4" ht="79.5" customHeight="1">
      <c r="A127" s="75" t="s">
        <v>336</v>
      </c>
      <c r="B127" s="61" t="s">
        <v>192</v>
      </c>
      <c r="C127" s="60" t="s">
        <v>332</v>
      </c>
      <c r="D127" s="62">
        <v>5844</v>
      </c>
    </row>
    <row r="128" spans="1:4" ht="59.25" customHeight="1">
      <c r="A128" s="55" t="s">
        <v>346</v>
      </c>
      <c r="B128" s="56" t="s">
        <v>192</v>
      </c>
      <c r="C128" s="55" t="s">
        <v>17</v>
      </c>
      <c r="D128" s="57">
        <v>489.8</v>
      </c>
    </row>
    <row r="129" spans="1:4" ht="42" customHeight="1">
      <c r="A129" s="55" t="s">
        <v>375</v>
      </c>
      <c r="B129" s="56">
        <v>904</v>
      </c>
      <c r="C129" s="55" t="s">
        <v>374</v>
      </c>
      <c r="D129" s="57">
        <v>437</v>
      </c>
    </row>
    <row r="130" spans="1:4" ht="65.25" customHeight="1">
      <c r="A130" s="55" t="s">
        <v>369</v>
      </c>
      <c r="B130" s="56" t="s">
        <v>192</v>
      </c>
      <c r="C130" s="55" t="s">
        <v>370</v>
      </c>
      <c r="D130" s="57">
        <v>48</v>
      </c>
    </row>
    <row r="131" spans="1:4" ht="39" customHeight="1">
      <c r="A131" s="90" t="s">
        <v>245</v>
      </c>
      <c r="B131" s="53" t="s">
        <v>146</v>
      </c>
      <c r="C131" s="52" t="s">
        <v>244</v>
      </c>
      <c r="D131" s="54">
        <f>D132</f>
        <v>353642.8</v>
      </c>
    </row>
    <row r="132" spans="1:4" ht="18.75">
      <c r="A132" s="93" t="s">
        <v>277</v>
      </c>
      <c r="B132" s="94"/>
      <c r="C132" s="55"/>
      <c r="D132" s="97">
        <f>D133+D135</f>
        <v>353642.8</v>
      </c>
    </row>
    <row r="133" spans="1:4" ht="18.75" hidden="1">
      <c r="A133" s="55" t="s">
        <v>18</v>
      </c>
      <c r="B133" s="56"/>
      <c r="C133" s="55"/>
      <c r="D133" s="57">
        <f>SUM(D134:D134)</f>
        <v>0</v>
      </c>
    </row>
    <row r="134" spans="1:4" ht="37.5" hidden="1">
      <c r="A134" s="60" t="s">
        <v>19</v>
      </c>
      <c r="B134" s="61" t="s">
        <v>193</v>
      </c>
      <c r="C134" s="60" t="s">
        <v>246</v>
      </c>
      <c r="D134" s="62">
        <v>0</v>
      </c>
    </row>
    <row r="135" spans="1:4" ht="18.75">
      <c r="A135" s="55" t="s">
        <v>14</v>
      </c>
      <c r="B135" s="56"/>
      <c r="C135" s="55"/>
      <c r="D135" s="57">
        <f>D147+D136</f>
        <v>353642.8</v>
      </c>
    </row>
    <row r="136" spans="1:4" ht="42" customHeight="1">
      <c r="A136" s="55" t="s">
        <v>78</v>
      </c>
      <c r="B136" s="56"/>
      <c r="C136" s="55"/>
      <c r="D136" s="57">
        <f>D137+D138</f>
        <v>36491</v>
      </c>
    </row>
    <row r="137" spans="1:4" ht="45" customHeight="1">
      <c r="A137" s="60" t="s">
        <v>110</v>
      </c>
      <c r="B137" s="61" t="s">
        <v>192</v>
      </c>
      <c r="C137" s="60" t="s">
        <v>196</v>
      </c>
      <c r="D137" s="62">
        <v>28572.5</v>
      </c>
    </row>
    <row r="138" spans="1:4" ht="42" customHeight="1">
      <c r="A138" s="55" t="s">
        <v>112</v>
      </c>
      <c r="B138" s="56" t="s">
        <v>146</v>
      </c>
      <c r="C138" s="55" t="s">
        <v>111</v>
      </c>
      <c r="D138" s="57">
        <f>SUM(D139:D146)</f>
        <v>7918.5</v>
      </c>
    </row>
    <row r="139" spans="1:4" ht="39" customHeight="1">
      <c r="A139" s="60" t="s">
        <v>20</v>
      </c>
      <c r="B139" s="61" t="s">
        <v>192</v>
      </c>
      <c r="C139" s="60" t="s">
        <v>247</v>
      </c>
      <c r="D139" s="62">
        <v>2669</v>
      </c>
    </row>
    <row r="140" spans="1:4" ht="24" customHeight="1">
      <c r="A140" s="60" t="s">
        <v>278</v>
      </c>
      <c r="B140" s="61" t="s">
        <v>192</v>
      </c>
      <c r="C140" s="60" t="s">
        <v>248</v>
      </c>
      <c r="D140" s="62">
        <v>832.1</v>
      </c>
    </row>
    <row r="141" spans="1:4" ht="27.75" customHeight="1">
      <c r="A141" s="60" t="s">
        <v>304</v>
      </c>
      <c r="B141" s="61" t="s">
        <v>192</v>
      </c>
      <c r="C141" s="60" t="s">
        <v>302</v>
      </c>
      <c r="D141" s="62">
        <v>285.8</v>
      </c>
    </row>
    <row r="142" spans="1:4" ht="41.25" customHeight="1">
      <c r="A142" s="60" t="s">
        <v>21</v>
      </c>
      <c r="B142" s="61" t="s">
        <v>193</v>
      </c>
      <c r="C142" s="60" t="s">
        <v>249</v>
      </c>
      <c r="D142" s="62">
        <v>1140.2</v>
      </c>
    </row>
    <row r="143" spans="1:4" ht="43.5" customHeight="1">
      <c r="A143" s="60" t="s">
        <v>274</v>
      </c>
      <c r="B143" s="61" t="s">
        <v>192</v>
      </c>
      <c r="C143" s="60" t="s">
        <v>250</v>
      </c>
      <c r="D143" s="62">
        <v>482</v>
      </c>
    </row>
    <row r="144" spans="1:4" ht="59.25" customHeight="1">
      <c r="A144" s="60" t="s">
        <v>22</v>
      </c>
      <c r="B144" s="61" t="s">
        <v>192</v>
      </c>
      <c r="C144" s="60" t="s">
        <v>251</v>
      </c>
      <c r="D144" s="62">
        <v>1676.5</v>
      </c>
    </row>
    <row r="145" spans="1:4" ht="81" customHeight="1">
      <c r="A145" s="60" t="s">
        <v>306</v>
      </c>
      <c r="B145" s="61" t="s">
        <v>192</v>
      </c>
      <c r="C145" s="60" t="s">
        <v>305</v>
      </c>
      <c r="D145" s="62">
        <v>0.7</v>
      </c>
    </row>
    <row r="146" spans="1:4" ht="45.75" customHeight="1">
      <c r="A146" s="60" t="s">
        <v>275</v>
      </c>
      <c r="B146" s="61" t="s">
        <v>192</v>
      </c>
      <c r="C146" s="60" t="s">
        <v>252</v>
      </c>
      <c r="D146" s="62">
        <v>832.2</v>
      </c>
    </row>
    <row r="147" spans="1:4" ht="18.75">
      <c r="A147" s="98" t="s">
        <v>207</v>
      </c>
      <c r="B147" s="56" t="s">
        <v>146</v>
      </c>
      <c r="C147" s="55" t="s">
        <v>109</v>
      </c>
      <c r="D147" s="57">
        <f>D148+D149</f>
        <v>317151.8</v>
      </c>
    </row>
    <row r="148" spans="1:4" ht="118.5" customHeight="1">
      <c r="A148" s="75" t="s">
        <v>307</v>
      </c>
      <c r="B148" s="61" t="s">
        <v>193</v>
      </c>
      <c r="C148" s="60" t="s">
        <v>191</v>
      </c>
      <c r="D148" s="62">
        <v>198859.8</v>
      </c>
    </row>
    <row r="149" spans="1:4" ht="82.5" customHeight="1">
      <c r="A149" s="75" t="s">
        <v>308</v>
      </c>
      <c r="B149" s="61" t="s">
        <v>193</v>
      </c>
      <c r="C149" s="60" t="s">
        <v>129</v>
      </c>
      <c r="D149" s="62">
        <v>118292</v>
      </c>
    </row>
    <row r="150" spans="1:4" ht="37.5">
      <c r="A150" s="90" t="s">
        <v>200</v>
      </c>
      <c r="B150" s="53" t="s">
        <v>146</v>
      </c>
      <c r="C150" s="52" t="s">
        <v>227</v>
      </c>
      <c r="D150" s="54">
        <f>D151+D156+D161</f>
        <v>2029.5</v>
      </c>
    </row>
    <row r="151" spans="1:4" ht="63.75" customHeight="1">
      <c r="A151" s="55" t="s">
        <v>203</v>
      </c>
      <c r="B151" s="56" t="s">
        <v>192</v>
      </c>
      <c r="C151" s="55" t="s">
        <v>228</v>
      </c>
      <c r="D151" s="57">
        <f>D152</f>
        <v>1010.4</v>
      </c>
    </row>
    <row r="152" spans="1:4" ht="66" customHeight="1">
      <c r="A152" s="55" t="s">
        <v>204</v>
      </c>
      <c r="B152" s="56" t="s">
        <v>192</v>
      </c>
      <c r="C152" s="55" t="s">
        <v>229</v>
      </c>
      <c r="D152" s="57">
        <f>D153+D154+D155</f>
        <v>1010.4</v>
      </c>
    </row>
    <row r="153" spans="1:4" ht="78" customHeight="1">
      <c r="A153" s="60" t="s">
        <v>338</v>
      </c>
      <c r="B153" s="61" t="s">
        <v>192</v>
      </c>
      <c r="C153" s="60" t="s">
        <v>230</v>
      </c>
      <c r="D153" s="62">
        <v>298.2</v>
      </c>
    </row>
    <row r="154" spans="1:4" ht="231" customHeight="1">
      <c r="A154" s="60" t="s">
        <v>334</v>
      </c>
      <c r="B154" s="61" t="s">
        <v>192</v>
      </c>
      <c r="C154" s="60" t="s">
        <v>97</v>
      </c>
      <c r="D154" s="62">
        <v>518.1</v>
      </c>
    </row>
    <row r="155" spans="1:4" ht="75">
      <c r="A155" s="60" t="s">
        <v>333</v>
      </c>
      <c r="B155" s="61" t="s">
        <v>66</v>
      </c>
      <c r="C155" s="60" t="s">
        <v>67</v>
      </c>
      <c r="D155" s="62">
        <v>194.1</v>
      </c>
    </row>
    <row r="156" spans="1:4" ht="63" customHeight="1">
      <c r="A156" s="55" t="s">
        <v>219</v>
      </c>
      <c r="B156" s="56" t="s">
        <v>146</v>
      </c>
      <c r="C156" s="55" t="s">
        <v>218</v>
      </c>
      <c r="D156" s="57">
        <f>D158+D160</f>
        <v>18.2</v>
      </c>
    </row>
    <row r="157" spans="1:4" ht="18.75">
      <c r="A157" s="55" t="s">
        <v>18</v>
      </c>
      <c r="B157" s="56"/>
      <c r="C157" s="55"/>
      <c r="D157" s="57">
        <f>D158</f>
        <v>8.6</v>
      </c>
    </row>
    <row r="158" spans="1:4" ht="57.75" customHeight="1">
      <c r="A158" s="60" t="s">
        <v>114</v>
      </c>
      <c r="B158" s="61" t="s">
        <v>253</v>
      </c>
      <c r="C158" s="60" t="s">
        <v>77</v>
      </c>
      <c r="D158" s="62">
        <v>8.6</v>
      </c>
    </row>
    <row r="159" spans="1:4" ht="18.75">
      <c r="A159" s="55" t="s">
        <v>14</v>
      </c>
      <c r="B159" s="61"/>
      <c r="C159" s="60"/>
      <c r="D159" s="57">
        <f>D160</f>
        <v>9.6</v>
      </c>
    </row>
    <row r="160" spans="1:4" ht="59.25" customHeight="1">
      <c r="A160" s="60" t="s">
        <v>114</v>
      </c>
      <c r="B160" s="61" t="s">
        <v>253</v>
      </c>
      <c r="C160" s="60" t="s">
        <v>83</v>
      </c>
      <c r="D160" s="62">
        <v>9.6</v>
      </c>
    </row>
    <row r="161" spans="1:4" ht="18.75">
      <c r="A161" s="55" t="s">
        <v>280</v>
      </c>
      <c r="B161" s="56" t="s">
        <v>146</v>
      </c>
      <c r="C161" s="51" t="s">
        <v>279</v>
      </c>
      <c r="D161" s="57">
        <f>D162</f>
        <v>1000.9</v>
      </c>
    </row>
    <row r="162" spans="1:4" ht="213" customHeight="1">
      <c r="A162" s="60" t="s">
        <v>174</v>
      </c>
      <c r="B162" s="61" t="s">
        <v>192</v>
      </c>
      <c r="C162" s="99" t="s">
        <v>130</v>
      </c>
      <c r="D162" s="62">
        <v>1000.9</v>
      </c>
    </row>
    <row r="163" spans="1:4" ht="41.25" customHeight="1">
      <c r="A163" s="52" t="s">
        <v>27</v>
      </c>
      <c r="B163" s="53" t="s">
        <v>146</v>
      </c>
      <c r="C163" s="52" t="s">
        <v>28</v>
      </c>
      <c r="D163" s="54">
        <f>D164</f>
        <v>100</v>
      </c>
    </row>
    <row r="164" spans="1:4" ht="40.5" customHeight="1">
      <c r="A164" s="55" t="s">
        <v>29</v>
      </c>
      <c r="B164" s="56" t="s">
        <v>146</v>
      </c>
      <c r="C164" s="55" t="s">
        <v>30</v>
      </c>
      <c r="D164" s="57">
        <f>D165+D171+D168</f>
        <v>100</v>
      </c>
    </row>
    <row r="165" spans="1:4" ht="42" customHeight="1">
      <c r="A165" s="55" t="s">
        <v>31</v>
      </c>
      <c r="B165" s="56" t="s">
        <v>146</v>
      </c>
      <c r="C165" s="55" t="s">
        <v>37</v>
      </c>
      <c r="D165" s="57">
        <f>D166+D167</f>
        <v>100</v>
      </c>
    </row>
    <row r="166" spans="1:4" ht="37.5" hidden="1">
      <c r="A166" s="60" t="s">
        <v>8</v>
      </c>
      <c r="B166" s="61" t="s">
        <v>253</v>
      </c>
      <c r="C166" s="60" t="s">
        <v>37</v>
      </c>
      <c r="D166" s="62">
        <v>0</v>
      </c>
    </row>
    <row r="167" spans="1:4" ht="41.25" customHeight="1">
      <c r="A167" s="60" t="s">
        <v>9</v>
      </c>
      <c r="B167" s="61" t="s">
        <v>193</v>
      </c>
      <c r="C167" s="60" t="s">
        <v>37</v>
      </c>
      <c r="D167" s="62">
        <v>100</v>
      </c>
    </row>
    <row r="168" spans="1:4" ht="56.25" hidden="1">
      <c r="A168" s="55" t="s">
        <v>186</v>
      </c>
      <c r="B168" s="56" t="s">
        <v>146</v>
      </c>
      <c r="C168" s="55" t="s">
        <v>38</v>
      </c>
      <c r="D168" s="57">
        <f>D170+D169</f>
        <v>0</v>
      </c>
    </row>
    <row r="169" spans="1:4" ht="37.5" hidden="1">
      <c r="A169" s="60" t="s">
        <v>8</v>
      </c>
      <c r="B169" s="61" t="s">
        <v>253</v>
      </c>
      <c r="C169" s="60" t="s">
        <v>38</v>
      </c>
      <c r="D169" s="62">
        <v>0</v>
      </c>
    </row>
    <row r="170" spans="1:4" ht="37.5" hidden="1">
      <c r="A170" s="60" t="s">
        <v>9</v>
      </c>
      <c r="B170" s="61" t="s">
        <v>193</v>
      </c>
      <c r="C170" s="60" t="s">
        <v>38</v>
      </c>
      <c r="D170" s="62"/>
    </row>
    <row r="171" spans="1:4" ht="37.5" hidden="1">
      <c r="A171" s="55" t="s">
        <v>73</v>
      </c>
      <c r="B171" s="56" t="s">
        <v>146</v>
      </c>
      <c r="C171" s="55" t="s">
        <v>39</v>
      </c>
      <c r="D171" s="62">
        <v>0</v>
      </c>
    </row>
    <row r="172" spans="1:4" ht="37.5" hidden="1">
      <c r="A172" s="60" t="s">
        <v>8</v>
      </c>
      <c r="B172" s="61" t="s">
        <v>253</v>
      </c>
      <c r="C172" s="60" t="s">
        <v>39</v>
      </c>
      <c r="D172" s="62">
        <v>0</v>
      </c>
    </row>
    <row r="173" spans="1:4" ht="37.5" hidden="1">
      <c r="A173" s="52" t="s">
        <v>223</v>
      </c>
      <c r="B173" s="53" t="s">
        <v>146</v>
      </c>
      <c r="C173" s="52" t="s">
        <v>221</v>
      </c>
      <c r="D173" s="54">
        <f>D174</f>
        <v>0</v>
      </c>
    </row>
    <row r="174" spans="1:4" ht="18.75" hidden="1">
      <c r="A174" s="55" t="s">
        <v>224</v>
      </c>
      <c r="B174" s="56" t="s">
        <v>146</v>
      </c>
      <c r="C174" s="55" t="s">
        <v>222</v>
      </c>
      <c r="D174" s="57">
        <f>D175</f>
        <v>0</v>
      </c>
    </row>
    <row r="175" spans="1:4" ht="18.75" hidden="1">
      <c r="A175" s="55" t="s">
        <v>224</v>
      </c>
      <c r="B175" s="56" t="s">
        <v>146</v>
      </c>
      <c r="C175" s="55" t="s">
        <v>68</v>
      </c>
      <c r="D175" s="57">
        <f>SUM(D176:D176)</f>
        <v>0</v>
      </c>
    </row>
    <row r="176" spans="1:4" ht="37.5" hidden="1">
      <c r="A176" s="100" t="s">
        <v>9</v>
      </c>
      <c r="B176" s="101" t="s">
        <v>193</v>
      </c>
      <c r="C176" s="100" t="s">
        <v>68</v>
      </c>
      <c r="D176" s="102">
        <v>0</v>
      </c>
    </row>
    <row r="177" spans="1:4" ht="93.75" customHeight="1">
      <c r="A177" s="52" t="s">
        <v>360</v>
      </c>
      <c r="B177" s="53" t="s">
        <v>146</v>
      </c>
      <c r="C177" s="52" t="s">
        <v>361</v>
      </c>
      <c r="D177" s="54">
        <f>D178</f>
        <v>37.4</v>
      </c>
    </row>
    <row r="178" spans="1:4" ht="37.5">
      <c r="A178" s="105" t="s">
        <v>362</v>
      </c>
      <c r="B178" s="106" t="s">
        <v>146</v>
      </c>
      <c r="C178" s="105" t="s">
        <v>363</v>
      </c>
      <c r="D178" s="102">
        <f>D179</f>
        <v>37.4</v>
      </c>
    </row>
    <row r="179" spans="1:4" ht="42" customHeight="1">
      <c r="A179" s="103" t="s">
        <v>365</v>
      </c>
      <c r="B179" s="104" t="s">
        <v>146</v>
      </c>
      <c r="C179" s="103" t="s">
        <v>364</v>
      </c>
      <c r="D179" s="102">
        <f>D180</f>
        <v>37.4</v>
      </c>
    </row>
    <row r="180" spans="1:4" ht="45.75" customHeight="1">
      <c r="A180" s="100" t="s">
        <v>348</v>
      </c>
      <c r="B180" s="101" t="s">
        <v>192</v>
      </c>
      <c r="C180" s="100" t="s">
        <v>347</v>
      </c>
      <c r="D180" s="102">
        <v>37.4</v>
      </c>
    </row>
    <row r="181" spans="1:4" ht="56.25">
      <c r="A181" s="52" t="s">
        <v>74</v>
      </c>
      <c r="B181" s="53" t="s">
        <v>146</v>
      </c>
      <c r="C181" s="52" t="s">
        <v>75</v>
      </c>
      <c r="D181" s="92">
        <f>D182</f>
        <v>-1160.8999999999999</v>
      </c>
    </row>
    <row r="182" spans="1:4" ht="58.5" customHeight="1">
      <c r="A182" s="55" t="s">
        <v>205</v>
      </c>
      <c r="B182" s="56" t="s">
        <v>146</v>
      </c>
      <c r="C182" s="55" t="s">
        <v>76</v>
      </c>
      <c r="D182" s="65">
        <f>SUM(D183:D185)</f>
        <v>-1160.8999999999999</v>
      </c>
    </row>
    <row r="183" spans="1:4" ht="37.5">
      <c r="A183" s="75" t="s">
        <v>9</v>
      </c>
      <c r="B183" s="61">
        <v>903</v>
      </c>
      <c r="C183" s="60" t="s">
        <v>76</v>
      </c>
      <c r="D183" s="66">
        <v>-0.7</v>
      </c>
    </row>
    <row r="184" spans="1:4" ht="26.25" customHeight="1">
      <c r="A184" s="60" t="s">
        <v>32</v>
      </c>
      <c r="B184" s="61" t="s">
        <v>192</v>
      </c>
      <c r="C184" s="60" t="s">
        <v>76</v>
      </c>
      <c r="D184" s="66">
        <v>-1143.1</v>
      </c>
    </row>
    <row r="185" spans="1:4" ht="26.25" customHeight="1">
      <c r="A185" s="60" t="s">
        <v>72</v>
      </c>
      <c r="B185" s="61" t="s">
        <v>66</v>
      </c>
      <c r="C185" s="60" t="s">
        <v>76</v>
      </c>
      <c r="D185" s="66">
        <v>-17.1</v>
      </c>
    </row>
    <row r="186" spans="1:4" ht="18.75">
      <c r="A186" s="90" t="s">
        <v>136</v>
      </c>
      <c r="B186" s="53"/>
      <c r="C186" s="52"/>
      <c r="D186" s="54">
        <f>D11+D113</f>
        <v>941751.4999999999</v>
      </c>
    </row>
  </sheetData>
  <sheetProtection/>
  <mergeCells count="7">
    <mergeCell ref="B9:B10"/>
    <mergeCell ref="D8:D10"/>
    <mergeCell ref="B8:C8"/>
    <mergeCell ref="A8:A10"/>
    <mergeCell ref="C9:C10"/>
    <mergeCell ref="A5:D5"/>
    <mergeCell ref="A6:D6"/>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41"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zoomScalePageLayoutView="0" workbookViewId="0" topLeftCell="A1">
      <pane xSplit="1" ySplit="9" topLeftCell="J10" activePane="bottomRight" state="frozen"/>
      <selection pane="topLeft" activeCell="A1" sqref="A1"/>
      <selection pane="topRight" activeCell="B1" sqref="B1"/>
      <selection pane="bottomLeft" activeCell="A10" sqref="A10"/>
      <selection pane="bottomRight" activeCell="A6" sqref="A6:P6"/>
    </sheetView>
  </sheetViews>
  <sheetFormatPr defaultColWidth="9.140625" defaultRowHeight="12.75"/>
  <cols>
    <col min="1" max="1" width="31.8515625" style="3" customWidth="1"/>
    <col min="2" max="2" width="16.57421875" style="3" customWidth="1"/>
    <col min="3" max="3" width="15.28125" style="3" customWidth="1"/>
    <col min="4" max="4" width="11.8515625" style="3" customWidth="1"/>
    <col min="5" max="5" width="20.28125" style="3" customWidth="1"/>
    <col min="6" max="6" width="13.28125" style="3" customWidth="1"/>
    <col min="7" max="7" width="13.140625" style="3" customWidth="1"/>
    <col min="8" max="8" width="16.7109375" style="3" customWidth="1"/>
    <col min="9" max="9" width="17.57421875" style="3" customWidth="1"/>
    <col min="10" max="10" width="14.140625" style="3" customWidth="1"/>
    <col min="11" max="11" width="13.28125" style="3" customWidth="1"/>
    <col min="12" max="12" width="13.57421875" style="3" customWidth="1"/>
    <col min="13" max="13" width="12.140625" style="3" customWidth="1"/>
    <col min="14" max="14" width="13.8515625" style="3" customWidth="1"/>
    <col min="15" max="15" width="11.00390625" style="3" customWidth="1"/>
    <col min="16" max="16" width="10.421875" style="3" customWidth="1"/>
    <col min="17" max="16384" width="9.140625" style="3" customWidth="1"/>
  </cols>
  <sheetData>
    <row r="1" ht="12.75">
      <c r="P1" s="5" t="s">
        <v>326</v>
      </c>
    </row>
    <row r="2" spans="1:16" ht="12.75">
      <c r="A2" s="1"/>
      <c r="P2" s="5" t="s">
        <v>153</v>
      </c>
    </row>
    <row r="3" spans="1:16" ht="12.75">
      <c r="A3" s="1"/>
      <c r="P3" s="2" t="s">
        <v>390</v>
      </c>
    </row>
    <row r="4" spans="1:16" ht="12.75">
      <c r="A4" s="1"/>
      <c r="B4" s="1"/>
      <c r="C4" s="1"/>
      <c r="D4" s="1"/>
      <c r="E4" s="1"/>
      <c r="F4" s="1"/>
      <c r="G4" s="1"/>
      <c r="H4" s="1"/>
      <c r="I4" s="1"/>
      <c r="J4" s="1"/>
      <c r="K4" s="1"/>
      <c r="L4" s="1"/>
      <c r="M4" s="1"/>
      <c r="N4" s="1"/>
      <c r="O4" s="1"/>
      <c r="P4" s="1"/>
    </row>
    <row r="5" spans="1:16" ht="12.75">
      <c r="A5" s="1"/>
      <c r="B5" s="1"/>
      <c r="C5" s="1"/>
      <c r="D5" s="1"/>
      <c r="E5" s="1"/>
      <c r="F5" s="1"/>
      <c r="G5" s="1"/>
      <c r="H5" s="1"/>
      <c r="I5" s="1"/>
      <c r="J5" s="1"/>
      <c r="K5" s="1"/>
      <c r="L5" s="1"/>
      <c r="M5" s="1"/>
      <c r="N5" s="1"/>
      <c r="O5" s="1"/>
      <c r="P5" s="1"/>
    </row>
    <row r="6" spans="1:16" ht="40.5" customHeight="1">
      <c r="A6" s="109" t="s">
        <v>327</v>
      </c>
      <c r="B6" s="109"/>
      <c r="C6" s="109"/>
      <c r="D6" s="109"/>
      <c r="E6" s="109"/>
      <c r="F6" s="109"/>
      <c r="G6" s="109"/>
      <c r="H6" s="109"/>
      <c r="I6" s="109"/>
      <c r="J6" s="109"/>
      <c r="K6" s="109"/>
      <c r="L6" s="109"/>
      <c r="M6" s="109"/>
      <c r="N6" s="109"/>
      <c r="O6" s="109"/>
      <c r="P6" s="109"/>
    </row>
    <row r="8" spans="1:16" ht="12.75">
      <c r="A8" s="1"/>
      <c r="P8" s="2" t="s">
        <v>158</v>
      </c>
    </row>
    <row r="9" spans="1:16" ht="156" customHeight="1">
      <c r="A9" s="6" t="s">
        <v>159</v>
      </c>
      <c r="B9" s="6" t="s">
        <v>328</v>
      </c>
      <c r="C9" s="6" t="s">
        <v>335</v>
      </c>
      <c r="D9" s="6" t="s">
        <v>339</v>
      </c>
      <c r="E9" s="6" t="s">
        <v>342</v>
      </c>
      <c r="F9" s="6" t="s">
        <v>352</v>
      </c>
      <c r="G9" s="6" t="s">
        <v>357</v>
      </c>
      <c r="H9" s="6" t="s">
        <v>353</v>
      </c>
      <c r="I9" s="6" t="s">
        <v>366</v>
      </c>
      <c r="J9" s="6" t="s">
        <v>367</v>
      </c>
      <c r="K9" s="6" t="s">
        <v>381</v>
      </c>
      <c r="L9" s="6" t="s">
        <v>382</v>
      </c>
      <c r="M9" s="6" t="s">
        <v>383</v>
      </c>
      <c r="N9" s="6" t="s">
        <v>385</v>
      </c>
      <c r="O9" s="6" t="s">
        <v>384</v>
      </c>
      <c r="P9" s="6" t="s">
        <v>340</v>
      </c>
    </row>
    <row r="10" spans="1:16" ht="12.75">
      <c r="A10" s="49" t="s">
        <v>358</v>
      </c>
      <c r="B10" s="44">
        <v>0</v>
      </c>
      <c r="C10" s="44">
        <v>0</v>
      </c>
      <c r="D10" s="44">
        <v>1442.3</v>
      </c>
      <c r="E10" s="50">
        <v>860</v>
      </c>
      <c r="F10" s="50"/>
      <c r="G10" s="50"/>
      <c r="H10" s="50"/>
      <c r="I10" s="44">
        <v>123.4</v>
      </c>
      <c r="J10" s="44"/>
      <c r="K10" s="44">
        <v>466.3</v>
      </c>
      <c r="L10" s="44"/>
      <c r="M10" s="44"/>
      <c r="N10" s="44"/>
      <c r="O10" s="44"/>
      <c r="P10" s="44">
        <f>SUM(B10:O10)</f>
        <v>2892.0000000000005</v>
      </c>
    </row>
    <row r="11" spans="1:16" ht="12.75">
      <c r="A11" s="49" t="s">
        <v>341</v>
      </c>
      <c r="B11" s="44">
        <v>0</v>
      </c>
      <c r="C11" s="44">
        <v>0</v>
      </c>
      <c r="D11" s="44">
        <v>2000</v>
      </c>
      <c r="E11" s="44">
        <v>0</v>
      </c>
      <c r="F11" s="44"/>
      <c r="G11" s="44"/>
      <c r="H11" s="44"/>
      <c r="I11" s="44">
        <v>276</v>
      </c>
      <c r="J11" s="44"/>
      <c r="K11" s="44">
        <v>2876.1</v>
      </c>
      <c r="L11" s="44"/>
      <c r="M11" s="44"/>
      <c r="N11" s="44"/>
      <c r="O11" s="44">
        <v>277.9</v>
      </c>
      <c r="P11" s="44">
        <f>SUM(B11:O11)</f>
        <v>5430</v>
      </c>
    </row>
    <row r="12" spans="1:16" ht="15" customHeight="1">
      <c r="A12" s="49" t="s">
        <v>349</v>
      </c>
      <c r="B12" s="44"/>
      <c r="C12" s="44"/>
      <c r="D12" s="44"/>
      <c r="E12" s="44"/>
      <c r="F12" s="44"/>
      <c r="G12" s="44">
        <v>500</v>
      </c>
      <c r="H12" s="44"/>
      <c r="I12" s="44"/>
      <c r="J12" s="44"/>
      <c r="K12" s="44"/>
      <c r="L12" s="44"/>
      <c r="M12" s="44"/>
      <c r="N12" s="44">
        <v>4866.2</v>
      </c>
      <c r="O12" s="44"/>
      <c r="P12" s="44">
        <f>SUM(B12:O12)</f>
        <v>5366.2</v>
      </c>
    </row>
    <row r="13" spans="1:16" ht="12.75">
      <c r="A13" s="24" t="s">
        <v>350</v>
      </c>
      <c r="B13" s="44">
        <v>1500</v>
      </c>
      <c r="C13" s="44">
        <v>2790</v>
      </c>
      <c r="D13" s="44">
        <v>1769.2</v>
      </c>
      <c r="E13" s="44">
        <v>0</v>
      </c>
      <c r="F13" s="44"/>
      <c r="G13" s="44"/>
      <c r="H13" s="44">
        <v>1500</v>
      </c>
      <c r="I13" s="44">
        <v>237</v>
      </c>
      <c r="J13" s="44">
        <v>1278</v>
      </c>
      <c r="K13" s="44">
        <v>370.2</v>
      </c>
      <c r="L13" s="44">
        <v>1150</v>
      </c>
      <c r="M13" s="44">
        <v>553.5</v>
      </c>
      <c r="N13" s="44"/>
      <c r="O13" s="44"/>
      <c r="P13" s="44">
        <f>SUM(B13:O13)</f>
        <v>11147.900000000001</v>
      </c>
    </row>
    <row r="14" spans="1:16" ht="12.75">
      <c r="A14" s="24" t="s">
        <v>351</v>
      </c>
      <c r="B14" s="44"/>
      <c r="C14" s="44">
        <v>980</v>
      </c>
      <c r="D14" s="44"/>
      <c r="E14" s="44"/>
      <c r="F14" s="44">
        <v>300</v>
      </c>
      <c r="G14" s="44"/>
      <c r="H14" s="44"/>
      <c r="I14" s="44"/>
      <c r="J14" s="44"/>
      <c r="K14" s="44">
        <v>2869.4</v>
      </c>
      <c r="L14" s="44"/>
      <c r="M14" s="44"/>
      <c r="N14" s="44"/>
      <c r="O14" s="44"/>
      <c r="P14" s="44">
        <f>SUM(B14:O14)</f>
        <v>4149.4</v>
      </c>
    </row>
    <row r="15" spans="1:16" ht="12.75">
      <c r="A15" s="26" t="s">
        <v>160</v>
      </c>
      <c r="B15" s="45">
        <f>SUM(B10:B13)</f>
        <v>1500</v>
      </c>
      <c r="C15" s="45">
        <f>SUM(C10:C14)</f>
        <v>3770</v>
      </c>
      <c r="D15" s="45">
        <f>SUM(D10:D13)</f>
        <v>5211.5</v>
      </c>
      <c r="E15" s="45">
        <f>SUM(E10:E13)</f>
        <v>860</v>
      </c>
      <c r="F15" s="45">
        <f>SUM(F10:F14)</f>
        <v>300</v>
      </c>
      <c r="G15" s="45">
        <f>SUM(G10:G13)</f>
        <v>500</v>
      </c>
      <c r="H15" s="45">
        <f>SUM(H10:H13)</f>
        <v>1500</v>
      </c>
      <c r="I15" s="45">
        <f>SUM(I10:I13)</f>
        <v>636.4</v>
      </c>
      <c r="J15" s="45">
        <f>SUM(J10:J13)</f>
        <v>1278</v>
      </c>
      <c r="K15" s="45">
        <f aca="true" t="shared" si="0" ref="K15:P15">SUM(K10:K14)</f>
        <v>6582</v>
      </c>
      <c r="L15" s="45">
        <f t="shared" si="0"/>
        <v>1150</v>
      </c>
      <c r="M15" s="45">
        <f t="shared" si="0"/>
        <v>553.5</v>
      </c>
      <c r="N15" s="45">
        <f t="shared" si="0"/>
        <v>4866.2</v>
      </c>
      <c r="O15" s="45">
        <f t="shared" si="0"/>
        <v>277.9</v>
      </c>
      <c r="P15" s="45">
        <f t="shared" si="0"/>
        <v>28985.5</v>
      </c>
    </row>
  </sheetData>
  <sheetProtection/>
  <mergeCells count="1">
    <mergeCell ref="A6:P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C1">
      <selection activeCell="G6" sqref="G6"/>
    </sheetView>
  </sheetViews>
  <sheetFormatPr defaultColWidth="9.140625" defaultRowHeight="12.75"/>
  <cols>
    <col min="1" max="1" width="62.28125" style="3" customWidth="1"/>
    <col min="2" max="2" width="17.00390625" style="3" customWidth="1"/>
    <col min="3" max="3" width="9.140625" style="3" customWidth="1"/>
    <col min="4" max="4" width="55.8515625" style="3" customWidth="1"/>
    <col min="5" max="5" width="7.8515625" style="19" bestFit="1" customWidth="1"/>
    <col min="6" max="6" width="21.421875" style="3" bestFit="1" customWidth="1"/>
    <col min="7" max="7" width="11.7109375" style="3" customWidth="1"/>
    <col min="8" max="16384" width="9.140625" style="3" customWidth="1"/>
  </cols>
  <sheetData>
    <row r="1" spans="1:7" s="1" customFormat="1" ht="12.75">
      <c r="A1" s="118" t="s">
        <v>355</v>
      </c>
      <c r="B1" s="118"/>
      <c r="E1" s="46"/>
      <c r="G1" s="2" t="s">
        <v>13</v>
      </c>
    </row>
    <row r="2" spans="1:7" ht="12.75">
      <c r="A2" s="118" t="s">
        <v>356</v>
      </c>
      <c r="B2" s="118"/>
      <c r="F2" s="1"/>
      <c r="G2" s="2" t="s">
        <v>153</v>
      </c>
    </row>
    <row r="3" spans="1:7" ht="12.75">
      <c r="A3" s="118" t="s">
        <v>389</v>
      </c>
      <c r="B3" s="118"/>
      <c r="F3" s="1"/>
      <c r="G3" s="2" t="s">
        <v>389</v>
      </c>
    </row>
    <row r="4" spans="6:7" ht="12.75">
      <c r="F4" s="1"/>
      <c r="G4" s="2"/>
    </row>
    <row r="5" ht="12.75">
      <c r="G5" s="14"/>
    </row>
    <row r="6" ht="12.75">
      <c r="G6" s="14"/>
    </row>
    <row r="7" spans="1:7" s="13" customFormat="1" ht="12.75">
      <c r="A7" s="117" t="s">
        <v>152</v>
      </c>
      <c r="B7" s="117"/>
      <c r="D7" s="117" t="s">
        <v>319</v>
      </c>
      <c r="E7" s="117"/>
      <c r="F7" s="117"/>
      <c r="G7" s="117"/>
    </row>
    <row r="8" spans="1:7" s="13" customFormat="1" ht="12.75">
      <c r="A8" s="117" t="s">
        <v>354</v>
      </c>
      <c r="B8" s="117"/>
      <c r="D8" s="117" t="s">
        <v>317</v>
      </c>
      <c r="E8" s="117"/>
      <c r="F8" s="117"/>
      <c r="G8" s="117"/>
    </row>
    <row r="9" spans="1:7" ht="12.75">
      <c r="A9" s="1"/>
      <c r="B9" s="2" t="s">
        <v>143</v>
      </c>
      <c r="D9" s="4"/>
      <c r="E9" s="18"/>
      <c r="F9" s="4"/>
      <c r="G9" s="2" t="s">
        <v>143</v>
      </c>
    </row>
    <row r="10" spans="1:7" s="13" customFormat="1" ht="12.75">
      <c r="A10" s="42" t="s">
        <v>139</v>
      </c>
      <c r="B10" s="42" t="s">
        <v>90</v>
      </c>
      <c r="D10" s="42" t="s">
        <v>144</v>
      </c>
      <c r="E10" s="43" t="s">
        <v>164</v>
      </c>
      <c r="F10" s="42" t="s">
        <v>145</v>
      </c>
      <c r="G10" s="42" t="s">
        <v>90</v>
      </c>
    </row>
    <row r="11" spans="1:7" s="13" customFormat="1" ht="12.75">
      <c r="A11" s="26" t="s">
        <v>140</v>
      </c>
      <c r="B11" s="41">
        <f>B12-B15</f>
        <v>12440.9</v>
      </c>
      <c r="D11" s="28" t="s">
        <v>318</v>
      </c>
      <c r="E11" s="29" t="s">
        <v>146</v>
      </c>
      <c r="F11" s="30" t="s">
        <v>254</v>
      </c>
      <c r="G11" s="41">
        <f>G12+G15+G18</f>
        <v>45082.60000000007</v>
      </c>
    </row>
    <row r="12" spans="1:7" ht="38.25">
      <c r="A12" s="25" t="s">
        <v>141</v>
      </c>
      <c r="B12" s="39">
        <f>B13+B14</f>
        <v>12440.9</v>
      </c>
      <c r="D12" s="25" t="s">
        <v>259</v>
      </c>
      <c r="E12" s="31" t="s">
        <v>146</v>
      </c>
      <c r="F12" s="32" t="s">
        <v>258</v>
      </c>
      <c r="G12" s="39">
        <f>G13-G14</f>
        <v>12440.9</v>
      </c>
    </row>
    <row r="13" spans="1:7" ht="25.5">
      <c r="A13" s="27" t="str">
        <f>D13</f>
        <v>Получение кредитов от кредитных организаций бюджетами муниципальных районов в валюте Российской Федерации</v>
      </c>
      <c r="B13" s="40">
        <f>G13</f>
        <v>12440.9</v>
      </c>
      <c r="D13" s="27" t="s">
        <v>208</v>
      </c>
      <c r="E13" s="33" t="s">
        <v>192</v>
      </c>
      <c r="F13" s="34" t="s">
        <v>255</v>
      </c>
      <c r="G13" s="21">
        <v>12440.9</v>
      </c>
    </row>
    <row r="14" spans="1:7" ht="38.25">
      <c r="A14" s="27"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39">
        <f>G16</f>
        <v>0</v>
      </c>
      <c r="D14" s="27" t="s">
        <v>257</v>
      </c>
      <c r="E14" s="33" t="s">
        <v>192</v>
      </c>
      <c r="F14" s="34" t="s">
        <v>256</v>
      </c>
      <c r="G14" s="21">
        <v>0</v>
      </c>
    </row>
    <row r="15" spans="1:7" ht="38.25">
      <c r="A15" s="25" t="s">
        <v>142</v>
      </c>
      <c r="B15" s="39">
        <f>B16+B17</f>
        <v>0</v>
      </c>
      <c r="D15" s="25" t="s">
        <v>220</v>
      </c>
      <c r="E15" s="31" t="s">
        <v>146</v>
      </c>
      <c r="F15" s="32" t="s">
        <v>260</v>
      </c>
      <c r="G15" s="23">
        <f>G16-G17</f>
        <v>0</v>
      </c>
    </row>
    <row r="16" spans="1:7" ht="38.25">
      <c r="A16" s="27" t="str">
        <f>D14</f>
        <v>Погашение бюджетами муниципальных районов кредитов от кредитных организаций в валюте Российской Федерации</v>
      </c>
      <c r="B16" s="39">
        <f>G14</f>
        <v>0</v>
      </c>
      <c r="D16" s="27" t="s">
        <v>261</v>
      </c>
      <c r="E16" s="33" t="s">
        <v>192</v>
      </c>
      <c r="F16" s="34" t="s">
        <v>70</v>
      </c>
      <c r="G16" s="21">
        <v>0</v>
      </c>
    </row>
    <row r="17" spans="1:7" ht="38.25">
      <c r="A17" s="27"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40">
        <f>G17</f>
        <v>0</v>
      </c>
      <c r="D17" s="27" t="s">
        <v>262</v>
      </c>
      <c r="E17" s="33" t="s">
        <v>192</v>
      </c>
      <c r="F17" s="34" t="s">
        <v>71</v>
      </c>
      <c r="G17" s="21">
        <v>0</v>
      </c>
    </row>
    <row r="18" spans="4:8" ht="27">
      <c r="D18" s="35" t="s">
        <v>171</v>
      </c>
      <c r="E18" s="36" t="s">
        <v>146</v>
      </c>
      <c r="F18" s="37" t="s">
        <v>263</v>
      </c>
      <c r="G18" s="47">
        <f>G19+G20</f>
        <v>32641.70000000007</v>
      </c>
      <c r="H18" s="48">
        <v>32641.7</v>
      </c>
    </row>
    <row r="19" spans="4:7" ht="25.5">
      <c r="D19" s="27" t="s">
        <v>150</v>
      </c>
      <c r="E19" s="33" t="s">
        <v>146</v>
      </c>
      <c r="F19" s="38" t="s">
        <v>264</v>
      </c>
      <c r="G19" s="22">
        <f>-('прил2-15'!D186+G13+G16)</f>
        <v>-954192.3999999999</v>
      </c>
    </row>
    <row r="20" spans="4:7" ht="25.5">
      <c r="D20" s="27" t="s">
        <v>149</v>
      </c>
      <c r="E20" s="33" t="s">
        <v>146</v>
      </c>
      <c r="F20" s="38" t="s">
        <v>265</v>
      </c>
      <c r="G20" s="21">
        <f>986834.1+G14+G17</f>
        <v>986834.1</v>
      </c>
    </row>
  </sheetData>
  <sheetProtection/>
  <mergeCells count="7">
    <mergeCell ref="D7:G7"/>
    <mergeCell ref="D8:G8"/>
    <mergeCell ref="A7:B7"/>
    <mergeCell ref="A8:B8"/>
    <mergeCell ref="A1:B1"/>
    <mergeCell ref="A2:B2"/>
    <mergeCell ref="A3:B3"/>
  </mergeCells>
  <printOptions horizontalCentered="1"/>
  <pageMargins left="0.984251968503937" right="0.3937007874015748" top="0.984251968503937" bottom="0.7874015748031497"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Бодяло ЕН</cp:lastModifiedBy>
  <cp:lastPrinted>2015-11-11T06:00:21Z</cp:lastPrinted>
  <dcterms:created xsi:type="dcterms:W3CDTF">1996-10-08T23:32:33Z</dcterms:created>
  <dcterms:modified xsi:type="dcterms:W3CDTF">2015-11-16T04:03:00Z</dcterms:modified>
  <cp:category/>
  <cp:version/>
  <cp:contentType/>
  <cp:contentStatus/>
</cp:coreProperties>
</file>