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5" windowWidth="14730" windowHeight="10950" activeTab="2"/>
  </bookViews>
  <sheets>
    <sheet name="Прил 4" sheetId="1" r:id="rId1"/>
    <sheet name="Прил 3" sheetId="2" r:id="rId2"/>
    <sheet name="Прил 5" sheetId="3" r:id="rId3"/>
    <sheet name="Вспом" sheetId="4" r:id="rId4"/>
  </sheets>
  <definedNames>
    <definedName name="_xlnm._FilterDatabase" localSheetId="1" hidden="1">'Прил 3'!$A$9:$G$522</definedName>
    <definedName name="_xlnm._FilterDatabase" localSheetId="2" hidden="1">'Прил 5'!$D$9:$G$76</definedName>
    <definedName name="_xlnm.Print_Titles" localSheetId="2">'Прил 5'!$8:$9</definedName>
    <definedName name="_xlnm.Print_Area" localSheetId="1">'Прил 3'!$A$1:$G$522</definedName>
  </definedNames>
  <calcPr fullCalcOnLoad="1"/>
</workbook>
</file>

<file path=xl/sharedStrings.xml><?xml version="1.0" encoding="utf-8"?>
<sst xmlns="http://schemas.openxmlformats.org/spreadsheetml/2006/main" count="3110" uniqueCount="434">
  <si>
    <t>Муниципальная программа "Развитие учреждений культуры г.Бодайбо и района" на 2014-2016 годы</t>
  </si>
  <si>
    <t>Муниципальная программа "Благоустройство городского парка г. Бодайбо и района" на  2014-2016 годы"</t>
  </si>
  <si>
    <t>795 05 00</t>
  </si>
  <si>
    <t>Подпрограмма «Социальная поддержка населения Иркутской области» на 2014 - 2018 годы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</si>
  <si>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 на 2014 - 2018 годы</t>
  </si>
  <si>
    <t>Муниципальная  программа "Молодым семьям - доступное жилье" на 2011-2019 годы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</si>
  <si>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 на 2014 - 2018 годы</t>
  </si>
  <si>
    <t>Культура</t>
  </si>
  <si>
    <t>Музеи и постоянные выставки</t>
  </si>
  <si>
    <t>Библиотеки</t>
  </si>
  <si>
    <t>Центральный аппарат</t>
  </si>
  <si>
    <t>Обеспечение деятельности подведомственных учреждений</t>
  </si>
  <si>
    <t>06</t>
  </si>
  <si>
    <t>08</t>
  </si>
  <si>
    <t>01</t>
  </si>
  <si>
    <t>452 00 00</t>
  </si>
  <si>
    <t>441 00 00</t>
  </si>
  <si>
    <t>442 00 00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</si>
  <si>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</si>
  <si>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</si>
  <si>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500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</si>
  <si>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</si>
  <si>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</si>
  <si>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</si>
  <si>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 xml:space="preserve">440 00 00 </t>
  </si>
  <si>
    <t>440 99 00</t>
  </si>
  <si>
    <t xml:space="preserve">08 </t>
  </si>
  <si>
    <t>441 99 00</t>
  </si>
  <si>
    <t>442 99 00</t>
  </si>
  <si>
    <t>Учреждения по внешкольной работе с детьми</t>
  </si>
  <si>
    <t>07</t>
  </si>
  <si>
    <t>02</t>
  </si>
  <si>
    <t>423 00 00</t>
  </si>
  <si>
    <t>423 99 00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</si>
  <si>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</si>
  <si>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</si>
  <si>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</si>
  <si>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</si>
  <si>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</si>
  <si>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</si>
  <si>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 xml:space="preserve">Детские дошкольные учреждения 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</si>
  <si>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</si>
  <si>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</si>
  <si>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</si>
  <si>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</si>
  <si>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</si>
  <si>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Молодежная политика и оздоровление детей</t>
  </si>
  <si>
    <t>795 00 00</t>
  </si>
  <si>
    <t>795 04 00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</si>
  <si>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</si>
  <si>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</si>
  <si>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</si>
  <si>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</si>
  <si>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</si>
  <si>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субъекта  Российской Федерации и муниципального образования</t>
  </si>
  <si>
    <t>Глава муниципального образования</t>
  </si>
  <si>
    <t>002 03 00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</si>
  <si>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</si>
  <si>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</si>
  <si>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</si>
  <si>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</si>
  <si>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</si>
  <si>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</si>
  <si>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</si>
  <si>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092 93 00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</si>
  <si>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</si>
  <si>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</si>
  <si>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</si>
  <si>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</si>
  <si>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</si>
  <si>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</si>
  <si>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</si>
  <si>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</si>
  <si>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</si>
  <si>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</t>
  </si>
  <si>
    <t>09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</si>
  <si>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</si>
  <si>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</si>
  <si>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</si>
  <si>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</si>
  <si>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</si>
  <si>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</si>
  <si>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</si>
  <si>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</si>
  <si>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</si>
  <si>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</si>
  <si>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</si>
  <si>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</si>
  <si>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795 12 00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</si>
  <si>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</si>
  <si>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</si>
  <si>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</si>
  <si>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</si>
  <si>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</si>
  <si>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</si>
  <si>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</si>
  <si>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</si>
  <si>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</si>
  <si>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795 16 00</t>
  </si>
  <si>
    <t>795 16 02</t>
  </si>
  <si>
    <t xml:space="preserve">Подпрограмма "Организация оздоровления, отдыха и занятости детей и подростков Бодайбинского района в летнее время" </t>
  </si>
  <si>
    <t xml:space="preserve">795 16 06 </t>
  </si>
  <si>
    <t>795 16 04</t>
  </si>
  <si>
    <t>795 16 05</t>
  </si>
  <si>
    <t>13</t>
  </si>
  <si>
    <t>11</t>
  </si>
  <si>
    <t>070 05 00</t>
  </si>
  <si>
    <t xml:space="preserve"> ФИЗИЧЕСКАЯ КУЛЬТУРА И СПОРТ</t>
  </si>
  <si>
    <t>002 99 00</t>
  </si>
  <si>
    <t>795 13 00</t>
  </si>
  <si>
    <t xml:space="preserve"> ОБРАЗОВАНИЕ </t>
  </si>
  <si>
    <t>903</t>
  </si>
  <si>
    <t>904</t>
  </si>
  <si>
    <t>ФИНАНСОВОЕ УПРАВЛЕНИЕ АДМИНИСТРАЦИИ Г.БОДАЙБО И РАЙОНА</t>
  </si>
  <si>
    <t>905</t>
  </si>
  <si>
    <t>Резервные фонды</t>
  </si>
  <si>
    <t>070 00 00</t>
  </si>
  <si>
    <t>Резервные фонды местных администраций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</si>
  <si>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</si>
  <si>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</si>
  <si>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</si>
  <si>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к решению  Думы г.Бодайбо и района</t>
  </si>
  <si>
    <t>Наименование</t>
  </si>
  <si>
    <t>(тыс. рублей)</t>
  </si>
  <si>
    <t>587 02 00</t>
  </si>
  <si>
    <t>Другие вопросы в области социальной политики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</si>
  <si>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</si>
  <si>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</si>
  <si>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>ИТОГО РАСХОДОВ</t>
  </si>
  <si>
    <t xml:space="preserve">Другие вопросы в области  культуры, кинематографии </t>
  </si>
  <si>
    <t xml:space="preserve">Другие вопросы в области культуры, кинематографии </t>
  </si>
  <si>
    <t>ФИЗИЧЕСКАЯ КУЛЬТУРА И СПОРТ</t>
  </si>
  <si>
    <t xml:space="preserve">к решению  Думы г.Бодайбо и района </t>
  </si>
  <si>
    <t>№ п/п</t>
  </si>
  <si>
    <t>Наименование программы</t>
  </si>
  <si>
    <t>Бюджетная классификация</t>
  </si>
  <si>
    <t>3</t>
  </si>
  <si>
    <t>4</t>
  </si>
  <si>
    <t>Подпрограммы</t>
  </si>
  <si>
    <t>795 16 06</t>
  </si>
  <si>
    <t>Итого по муниципальным программам:</t>
  </si>
  <si>
    <t>Исполнители</t>
  </si>
  <si>
    <t>5</t>
  </si>
  <si>
    <t>6</t>
  </si>
  <si>
    <t>ДУМА МУНИЦИПАЛЬНОГО ОБРАЗОВАНИЯ Г.БОДАЙБО И РАЙОНА</t>
  </si>
  <si>
    <t>795 21 00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</si>
  <si>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</si>
  <si>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</si>
  <si>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</si>
  <si>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</si>
  <si>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</si>
  <si>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НАЦИОНАЛЬНАЯ БЕЗОПАСНОСТЬ И ПРАВООХРАНИТЕЛЬНАЯ ДЕЯТЕЛЬНОСТЬ</t>
  </si>
  <si>
    <t>902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</si>
  <si>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</si>
  <si>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</si>
  <si>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434 00 00</t>
  </si>
  <si>
    <t>Переподготовка и повышение квалификации специалистов и служащих муниципальных учреждений</t>
  </si>
  <si>
    <t>434 02 00</t>
  </si>
  <si>
    <t>434 01 00</t>
  </si>
  <si>
    <t xml:space="preserve">Переподготовка и повышение квалификации муниципальных служащих </t>
  </si>
  <si>
    <t>801 00 00</t>
  </si>
  <si>
    <t>600</t>
  </si>
  <si>
    <t>Другие вопросы в области национальной безопасности и правоохранительной деятельности</t>
  </si>
  <si>
    <t>795 09 00</t>
  </si>
  <si>
    <t>795 10 00</t>
  </si>
  <si>
    <t>Частичное возмещение транспортных расходов юридических лиц и индивидуальных предпринимателей, осуществляющих торговую деятельность и  доставку товаров первой необходимости за счет средств местного бюджета</t>
  </si>
  <si>
    <t>АДМИНИСТРАЦИЯ МУНИЦИПАЛЬНОГО ОБРАЗОВАНИЯ Г. БОДАЙБО И РАЙОНА</t>
  </si>
  <si>
    <t>Администрация муниципального образования г. Бодайбо и района</t>
  </si>
  <si>
    <t>КУЛЬТУРА,  КИНЕМАТОГРАФИЯ</t>
  </si>
  <si>
    <t xml:space="preserve">КУЛЬТУРА, КИНЕМАТОГРАФИЯ </t>
  </si>
  <si>
    <t>795 18 00</t>
  </si>
  <si>
    <t>7</t>
  </si>
  <si>
    <t>8</t>
  </si>
  <si>
    <t>Осуществление муниципальным бюджетным учреждением полномочий  органа местного самоуправления по исполнению публичных обязательств перед физическим лицом, подлежащих исполнению в денежной форме</t>
  </si>
  <si>
    <t>Жилищное хозяйство</t>
  </si>
  <si>
    <t>795 24 00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</si>
  <si>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</si>
  <si>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</si>
  <si>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</si>
  <si>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</si>
  <si>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</si>
  <si>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Подпрограмма "Модернизация единой информационной образовательной сети"</t>
  </si>
  <si>
    <t>Подпрограмма "Здоровье и образование"</t>
  </si>
  <si>
    <t>795 16 03</t>
  </si>
  <si>
    <t>Подпрограмма "Управление кадровыми ресурсами"</t>
  </si>
  <si>
    <t xml:space="preserve">Подпрограмма "Дети Привитимья" </t>
  </si>
  <si>
    <t>400</t>
  </si>
  <si>
    <t>300</t>
  </si>
  <si>
    <t>795 28 00</t>
  </si>
  <si>
    <t>795 29 00</t>
  </si>
  <si>
    <t>795 25 00</t>
  </si>
  <si>
    <t>Социальное обеспечение и иные выплаты населению</t>
  </si>
  <si>
    <t xml:space="preserve">Межбюджетные трансферты </t>
  </si>
  <si>
    <t>9</t>
  </si>
  <si>
    <t>Компенсация расходов на оплату стоимости проезда и провоза багажа к месту использования отпуска и обратно лицам, работающим в бюджетных учреждениях, финансируемых из бюджета муниципального образования г.Бодайбо и района</t>
  </si>
  <si>
    <t>801 01 00</t>
  </si>
  <si>
    <t xml:space="preserve">Вспомогательная таблица </t>
  </si>
  <si>
    <t>Рз</t>
  </si>
  <si>
    <t>0701</t>
  </si>
  <si>
    <t>0702</t>
  </si>
  <si>
    <t>0707</t>
  </si>
  <si>
    <t>0801</t>
  </si>
  <si>
    <t>0314</t>
  </si>
  <si>
    <t>0709</t>
  </si>
  <si>
    <t>1003</t>
  </si>
  <si>
    <t>0412</t>
  </si>
  <si>
    <t>0501</t>
  </si>
  <si>
    <t>1102</t>
  </si>
  <si>
    <t>303 00 00</t>
  </si>
  <si>
    <t>303 01 00</t>
  </si>
  <si>
    <t>Транспорт</t>
  </si>
  <si>
    <t>Автомобильный транспорт</t>
  </si>
  <si>
    <t>Субсидии в целях возмещения затрат, связанных с предоставлением транспортных услуг населению и организации транспортного обслуживания населения между поселениями в границах муниципального образования г.Бодайбо и района</t>
  </si>
  <si>
    <t>РЕВИЗИОННАЯ КОМИССИЯ МУНИЦИПАЛЬНОГО ОБРАЗОВАНИЯ Г.БОДАЙБО И РАЙОНА</t>
  </si>
  <si>
    <t>907</t>
  </si>
  <si>
    <t>002 25 00</t>
  </si>
  <si>
    <t>Руководитель органа муниципального финансового контроля и его заместители</t>
  </si>
  <si>
    <t>Обеспечение деятельности (оказание услуг) подведомственных учреждений</t>
  </si>
  <si>
    <t>Учреждения культуры и мероприятия в сфере культуры и кинематографии</t>
  </si>
  <si>
    <t>Периодическая печать и издательства</t>
  </si>
  <si>
    <t>457 00 00</t>
  </si>
  <si>
    <t>457 99 00</t>
  </si>
  <si>
    <t>СРЕДСТВА МАССОВОЙ ИНФОРМАЦИИ</t>
  </si>
  <si>
    <t>Периодические издания, учрежденные органами  исполнительной власти</t>
  </si>
  <si>
    <t>795 22 00</t>
  </si>
  <si>
    <t>18</t>
  </si>
  <si>
    <t>795 16 07</t>
  </si>
  <si>
    <t>Подпрограмма "Оплата набора продуктов питания в лагерях с дневным пребыванием детей, организованных органами местного самоуправления в летнее время"</t>
  </si>
  <si>
    <t>УПРАВЛЕНИЕ КУЛЬТУРЫ АДМИНИСТРАЦИИ МУНИЦИПАЛЬНОГО ОБРАЗОВАНИЯ  Г. БОДАЙБО  И РАЙОНА</t>
  </si>
  <si>
    <t>УПРАВЛЕНИЕ ОБРАЗОВАНИЯ АДМИНИСТРАЦИИ МУНИЦИПАЛЬНОГО ОБРАЗОВАНИЯ Г.БОДАЙБО И РАЙОНА</t>
  </si>
  <si>
    <t>Управление образования администрации муниципального образования  г. Бодайбо и района</t>
  </si>
  <si>
    <t>Управление культуры администрации муниципального образования  г. Бодайбо и района</t>
  </si>
  <si>
    <t>795 11 00</t>
  </si>
  <si>
    <t>15</t>
  </si>
  <si>
    <t xml:space="preserve">07 </t>
  </si>
  <si>
    <t>Государственная программа Иркутской области «Развитие жилищно-коммунального хозяйства Иркутской области» на 2014-2018 годы</t>
  </si>
  <si>
    <t>Подпрограмма «Обеспечение реализации государственной политики в сфере жилищной политики и энергетики Иркутской области» на 2014 - 2018 годы</t>
  </si>
  <si>
    <t>Основное мероприятие «Обеспечение реализации государственной политики в сфере жилищной политики и энергетики Иркутской области» на 2014 - 2018 годы</t>
  </si>
  <si>
    <t>Муниципальные программы</t>
  </si>
  <si>
    <t>Муниципальная программа "Развитие учреждений культуры г. Бодайбо и района на 2014-2016 годы"</t>
  </si>
  <si>
    <t>Муниципальная  программа "Энергосбережение и повышение энергетической эффективности в г.Бодайбо и районе на 2010-2016 годы"</t>
  </si>
  <si>
    <t>Муниципальная программа "Обеспечение безопасности учреждений культуры г.Бодайбо и района в чрезвычайных ситуациях на 2013-2016 годы"</t>
  </si>
  <si>
    <t>Муниципальная программа "Публичный центр правовой, деловой и социально значимой информации городской библиотеки г. Бодайбо" на 2013-2014годы</t>
  </si>
  <si>
    <t>Муниципальная программа  "Энергосбережение и повышение энергетической эффективности в г. Бодайбо и районе  на 2010-2016 годы"</t>
  </si>
  <si>
    <t>Муниципальная программа "Модернизация клуба п. Кропоткин, досугового центра п. Балахнинский на 2011-2014 годы"</t>
  </si>
  <si>
    <t>Муниципальная  программа "Повышение эффективности бюджетных расходов муниципального образования г. Бодайбо и района на 2012-2015 годы"</t>
  </si>
  <si>
    <t>Муниципальная  программа "Обеспечение безопасности учреждений культуры г.Бодайбо и района в чрезвычайных ситуациях на 2013-2016 годы"</t>
  </si>
  <si>
    <t>Муниципальная программа "Развитие системы образования города Бодайбо и района на 2013-2016 годы"</t>
  </si>
  <si>
    <t>Муниципальная программа "Энергосбережение и повышение энергетической эффективности в г. Бодайбо и районе на 2010-2016 годы"</t>
  </si>
  <si>
    <t>Государственная программа Иркутской области «Развитие образования» на 2014-2018 годы</t>
  </si>
  <si>
    <t>Подпрограмма «Дошкольное, общее и дополнительное образование» на 2014 - 2018 годы</t>
  </si>
  <si>
    <t>Основное мероприятие «Оказание поддержки муниципальным образованиям Иркутской области при реализации дошкольных образовательных программ» на 2014 - 2018 годы</t>
  </si>
  <si>
    <t>Основное мероприятие «Оказание поддержки муниципальным образованиям Иркутской области при реализации общеобразовательных (начального общего, основного общего, среднего общего образования) программ» на 2014 - 2018 годы</t>
  </si>
  <si>
    <t>Государственная программа Иркутской области «Социальная поддержка населения» на 2014-2018 годы</t>
  </si>
  <si>
    <t>Подпрограмма «Дети Приангарья» на 2014 - 2018 годы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</si>
  <si>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 » на 2014 - 2018 годы</t>
  </si>
  <si>
    <t>Государственная программа Иркутской области «Развитие культуры» на 2014-2018 годы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</si>
  <si>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</si>
  <si>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Государственная программа Иркутской области «Труд и занятость» на 2014-2018 годы</t>
  </si>
  <si>
    <t>Подпрограмма «Улучшение условий и охраны труда в Иркутской области» на 2014 - 2018 годы</t>
  </si>
  <si>
    <t>Основное мероприятие «Улучшение условий и охраны труда в Иркутской области» на 2014 - 2018 годы</t>
  </si>
  <si>
    <t xml:space="preserve">Государственная программа Иркутской области «Совершенствование механизмов управления экономическим развитием» на 2014-2018 годы </t>
  </si>
  <si>
    <t>Подпрограмма «Государственная политика в сфере экономического развития Иркутской области» на 2014 - 2016 годы</t>
  </si>
  <si>
    <t>Основное мероприятие «Обеспечение эффективного управления экономическим развитием Иркутской области» на 2014 - 2016 годы</t>
  </si>
  <si>
    <t>Непрограммные расходы</t>
  </si>
  <si>
    <t>Обеспечение реализации полномочий Департамента по обеспечению деятельности мировых судей Иркутской области</t>
  </si>
  <si>
    <t>Муниципальная программа "Профилактика правонарушений в Бодайбинском районе на 2011-2016 годы"</t>
  </si>
  <si>
    <t>Муниципальная программа "Профилактика терроризма и экстремизма в муниципальном образовании г.Бодайбо и района" на 2013-2016 годы</t>
  </si>
  <si>
    <t>Муниципальная программа "Содействие развитию малого и среднего предпринимательства в муниципальном образовании г.Бодайбо и района на 2014-2016 годы"</t>
  </si>
  <si>
    <t>Муниципальная программа "Строительство 16-ти квартирного жилого дома для работников казенных, бюджетных учреждений муниципального образования г.Бодайбо и района в г.Бодайбо на 2013-2015 годы"</t>
  </si>
  <si>
    <t>Другие вопросы в области охраны окружающей среды</t>
  </si>
  <si>
    <t>Муниципальная программа "Защита окружающей среды МО г.Бодайбо и района" на 2014-2016 годы</t>
  </si>
  <si>
    <t xml:space="preserve">06 </t>
  </si>
  <si>
    <t>795 06 00</t>
  </si>
  <si>
    <t>ОХРАНА ОКРУЖАЮЩЕЙ СРЕДЫ</t>
  </si>
  <si>
    <t>Муниципальная программа "Молодежь Бодайбинского района" на 2014-2016 годы</t>
  </si>
  <si>
    <t>795 15 00</t>
  </si>
  <si>
    <t>Муниципальная программа "Развитие физической культуры и спорта в Бодайбинском районе на 2013-2016 годы"</t>
  </si>
  <si>
    <t>Предоставление субсидий  бюджетным, автономным учреждениям и иным некоммерческим организациям</t>
  </si>
  <si>
    <t>1</t>
  </si>
  <si>
    <t>2</t>
  </si>
  <si>
    <t>17</t>
  </si>
  <si>
    <t xml:space="preserve">ПО РАЗДЕЛАМ И ПОДРАЗДЕЛАМ  КЛАССИФИКАЦИИ РАСХОДОВ БЮДЖЕТОВ </t>
  </si>
  <si>
    <t>КЦСР</t>
  </si>
  <si>
    <t>КВР</t>
  </si>
  <si>
    <t>ПР</t>
  </si>
  <si>
    <t>КВСР</t>
  </si>
  <si>
    <t>РзПР</t>
  </si>
  <si>
    <t>Государственная программа Иркутской области «Доступное жилье» на 2014-2020 годы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</si>
  <si>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на 2014 - 2018 годы</t>
  </si>
  <si>
    <t>Основное мероприятие «Учет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помещениями» на 2014 - 2018 годы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</si>
  <si>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</si>
  <si>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Охрана семьи и детства</t>
  </si>
  <si>
    <t>16</t>
  </si>
  <si>
    <t>10.2</t>
  </si>
  <si>
    <t>10.3</t>
  </si>
  <si>
    <t>10.4</t>
  </si>
  <si>
    <t>10.5</t>
  </si>
  <si>
    <t>10.6</t>
  </si>
  <si>
    <t>10.7</t>
  </si>
  <si>
    <t>610 00 00</t>
  </si>
  <si>
    <t>611 00 00</t>
  </si>
  <si>
    <t>611 01 00</t>
  </si>
  <si>
    <t>611 01 04</t>
  </si>
  <si>
    <t>550 00 00</t>
  </si>
  <si>
    <t>551 00 00</t>
  </si>
  <si>
    <t>510 00 00</t>
  </si>
  <si>
    <t>511 00 00</t>
  </si>
  <si>
    <t>511 08 00</t>
  </si>
  <si>
    <t>511 08 02</t>
  </si>
  <si>
    <t>511 09 00</t>
  </si>
  <si>
    <t>511 09 02</t>
  </si>
  <si>
    <t>530 00 00</t>
  </si>
  <si>
    <t>533 00 00</t>
  </si>
  <si>
    <t>533 01 00</t>
  </si>
  <si>
    <t>551 03 00</t>
  </si>
  <si>
    <t>533 01 10</t>
  </si>
  <si>
    <t>533 01 11</t>
  </si>
  <si>
    <t>535 00 00</t>
  </si>
  <si>
    <t>570 00 00</t>
  </si>
  <si>
    <t>535 05 00</t>
  </si>
  <si>
    <t>535 05 02</t>
  </si>
  <si>
    <t>535 16 00</t>
  </si>
  <si>
    <t>535 16 02</t>
  </si>
  <si>
    <t>571 00 00</t>
  </si>
  <si>
    <t>571 01 00</t>
  </si>
  <si>
    <t>571 01 03</t>
  </si>
  <si>
    <t>600 00 00</t>
  </si>
  <si>
    <t>601 00 00</t>
  </si>
  <si>
    <t>601 01 00</t>
  </si>
  <si>
    <t>601 01 03</t>
  </si>
  <si>
    <t>601 01 04</t>
  </si>
  <si>
    <t>640 00 00</t>
  </si>
  <si>
    <t>64Г 00 00</t>
  </si>
  <si>
    <t>900 00 00</t>
  </si>
  <si>
    <t>64Г 02 00</t>
  </si>
  <si>
    <t>64Г 02 02</t>
  </si>
  <si>
    <t>905 00 00</t>
  </si>
  <si>
    <t>905 05 00</t>
  </si>
  <si>
    <t>Сельское хозяйство и рыболовство</t>
  </si>
  <si>
    <t>590 00 00</t>
  </si>
  <si>
    <t xml:space="preserve">Государственная программа Иркутской области «Государственная поддержка приоритетных отраслей экономики» на 2014-2020 годы </t>
  </si>
  <si>
    <t>Подпрограмма «Обеспечение деятельности в области ветеринарии» на 2014 - 2016 годы</t>
  </si>
  <si>
    <t>592 00 00</t>
  </si>
  <si>
    <t>Основное мероприятие «Развитие государственной ветеринарной службы Иркутской области» на 2014 - 2016 годы</t>
  </si>
  <si>
    <t>592 01 00</t>
  </si>
  <si>
    <t>592 01 03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</si>
  <si>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</si>
  <si>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</si>
  <si>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</si>
  <si>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</si>
  <si>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</si>
  <si>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</si>
  <si>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</si>
  <si>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</si>
  <si>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</si>
  <si>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</si>
  <si>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</si>
  <si>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</si>
  <si>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</si>
  <si>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</si>
  <si>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522 04 00</t>
  </si>
  <si>
    <t>522 04 02</t>
  </si>
  <si>
    <t>522 00 00</t>
  </si>
  <si>
    <t>Развитие домов культуры</t>
  </si>
  <si>
    <t>Развитие публичных центров правовой , деловой и социально-значимой информации центральных районных билиотек Иркутскойц области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</si>
  <si>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на 2014 - 2020 годы</t>
  </si>
  <si>
    <t>Подпрограмма "Молодым семьям - доступное жилье" на 2014 - 2020 годы</t>
  </si>
  <si>
    <t>647 00 00</t>
  </si>
  <si>
    <t>Основное мероприятие "Улучшение жилищных условий молодых семей" на 2014 - 2020 годы</t>
  </si>
  <si>
    <t>647 01 00</t>
  </si>
  <si>
    <t>647 01 02</t>
  </si>
  <si>
    <t xml:space="preserve">647 01 02 </t>
  </si>
  <si>
    <t>551 01 00</t>
  </si>
  <si>
    <t>551 02 00</t>
  </si>
  <si>
    <t>Государственная программа Иркутской области «Развитие здравоохранения» на 2014-2020 годы</t>
  </si>
  <si>
    <t>520 00 00</t>
  </si>
  <si>
    <t>Обеспечение среднесуточного набора питания детям, страдающим туберкулёзом и/или наблюдающимся в связи с туберкулёзом</t>
  </si>
  <si>
    <t>534 02 00</t>
  </si>
  <si>
    <t>534 00 00</t>
  </si>
  <si>
    <t>Государственная программа Иркутской области "Социальная поддержка населения" на 2014-2018 годы</t>
  </si>
  <si>
    <t>Подрограмма "Развитие системы отдыха и оздоровления детей в Иркутской области" на 2014-2018 годы</t>
  </si>
  <si>
    <t>Муниципальная программа "Организация и обеспечение отдыха и оздоровления детей на территории муниципального образования г. Бодайбо и района на 2013-2016 годы"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</si>
  <si>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общего, основного общего, среднего и дошкольного образования на территории муниципального образовапния на обеспечение среднесуточного набора продуктов питания детей и подростков, находящихся под диспансерным наблюдением у фтизиатора по IV и  VI группе</t>
  </si>
  <si>
    <t xml:space="preserve">Организация отдыха и оздоровления детей </t>
  </si>
  <si>
    <t>Мероприятия по обеспечению жильем молодых семей</t>
  </si>
  <si>
    <t>795 31 00</t>
  </si>
  <si>
    <t>Муниципальная программа "Развитие и раеализация культурного потенциала жителей п.Мамакан " на 2014-2016 годы</t>
  </si>
  <si>
    <t>Муниципальная программа "Развитие и реализация культурного потенциала жителей п.Мамакан" на 2014-2016 годы</t>
  </si>
  <si>
    <t>801 02 00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</si>
  <si>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с  бюджетными учреждениями, финансируемых из бюджета муниципального образования г.Бодайбо и района</t>
  </si>
  <si>
    <t>Всего:</t>
  </si>
  <si>
    <t>0605</t>
  </si>
  <si>
    <t>Капитальные вложения в объекты  государственной (муниципальной) собственности</t>
  </si>
  <si>
    <t>553 51 48</t>
  </si>
  <si>
    <t>553 00 00</t>
  </si>
  <si>
    <t>Подпрограмма «Государственное управление  культурой, архивным делом и сохранение национальной самобытности» на 2014 - 2018 годы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</si>
  <si>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</si>
  <si>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Судебная система</t>
  </si>
  <si>
    <t>90А 05 00</t>
  </si>
  <si>
    <t>Обеспечение реализации полномочий министерства юстиции Иркутской области</t>
  </si>
  <si>
    <t>90А 00 00</t>
  </si>
  <si>
    <t>597 02 03</t>
  </si>
  <si>
    <t>Поддержка начинающих – гранты начинающим по созданию собственного бизнеса</t>
  </si>
  <si>
    <t>597 02 00</t>
  </si>
  <si>
    <t>Основное мероприятие «Содействие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СМСП» на 2014 - 2018 годы</t>
  </si>
  <si>
    <t>Подпрограмма «Поддержка и развитие малого и среднего предпринимательства в Иркутской области» на 2014 - 2018 годы</t>
  </si>
  <si>
    <t>597 00 00</t>
  </si>
  <si>
    <t>Государственная программа Иркутской области «Государственная поддержка приоритетных отраслей экономики» на 2014-2018 годы</t>
  </si>
  <si>
    <t>597 50 64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</si>
  <si>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</si>
  <si>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647 50 20</t>
  </si>
  <si>
    <t>Мероприятия подпрограммы «Обеспечение жильем молодых семей» федеральной целевой программы «Жилище» на 2011 - 2015 годы</t>
  </si>
  <si>
    <t>РАСХОДЫ БЮДЖЕТА МУНИЦИПАЛЬНОГО ОБРАЗОВАНИЯ Г. БОДАЙБО И РАЙОНА</t>
  </si>
  <si>
    <t xml:space="preserve">ПО ВЕДОМСТВЕННОЙ СТРУКТУРЕ РАСХОДОВ  БЮДЖЕТА </t>
  </si>
  <si>
    <t>МУНИЦИПАЛЬНОГО ОБРАЗОВАНИЯ Г.БОДАЙБО И РАЙОНА  ЗА 2014 ГОД</t>
  </si>
  <si>
    <t>Приложение 3</t>
  </si>
  <si>
    <t>Кассовое исполнение</t>
  </si>
  <si>
    <t>РОССИЙСКОЙ ФЕДЕРАЦИИ ЗА 2014 ГОД</t>
  </si>
  <si>
    <t>Приложение 4</t>
  </si>
  <si>
    <t>Расходы бюджета муниципального образования г.Бодайбо и района по муниципальным программам,</t>
  </si>
  <si>
    <t>Приложение № 5</t>
  </si>
  <si>
    <t>к отчету об исполнении бюджета муниципального образования</t>
  </si>
  <si>
    <t>г.Бодайбо и района за 2014 год по расходам</t>
  </si>
  <si>
    <t>тыс. руб.</t>
  </si>
  <si>
    <t>Пр</t>
  </si>
  <si>
    <t>Процент исполнения к плану, %</t>
  </si>
  <si>
    <t>Исполнено на 01.01.2015 г.</t>
  </si>
  <si>
    <t>План 2014г.</t>
  </si>
  <si>
    <t>Неисполненные назначения</t>
  </si>
  <si>
    <t xml:space="preserve"> финансируемым  из  бюджета муниципального образования г. Бодайбо и района  в  2014 году.</t>
  </si>
  <si>
    <t>от 11.06.2015 г. № 13-па</t>
  </si>
  <si>
    <t>от 11.06.2015 г.  № 13-па</t>
  </si>
  <si>
    <t>от 11.06.2015 г. №  13-па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</si>
</sst>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</numFmts>
  <fonts count="6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8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177" fontId="1" fillId="0" borderId="10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77" fontId="1" fillId="33" borderId="11" xfId="0" applyNumberFormat="1" applyFont="1" applyFill="1" applyBorder="1" applyAlignment="1">
      <alignment horizontal="center"/>
    </xf>
    <xf numFmtId="177" fontId="3" fillId="33" borderId="11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/>
    </xf>
    <xf numFmtId="177" fontId="3" fillId="33" borderId="10" xfId="0" applyNumberFormat="1" applyFont="1" applyFill="1" applyBorder="1" applyAlignment="1">
      <alignment horizontal="center" wrapText="1"/>
    </xf>
    <xf numFmtId="177" fontId="1" fillId="33" borderId="10" xfId="0" applyNumberFormat="1" applyFont="1" applyFill="1" applyBorder="1" applyAlignment="1">
      <alignment horizontal="center"/>
    </xf>
    <xf numFmtId="177" fontId="3" fillId="33" borderId="10" xfId="0" applyNumberFormat="1" applyFont="1" applyFill="1" applyBorder="1" applyAlignment="1">
      <alignment horizontal="center"/>
    </xf>
    <xf numFmtId="177" fontId="1" fillId="33" borderId="15" xfId="0" applyNumberFormat="1" applyFont="1" applyFill="1" applyBorder="1" applyAlignment="1">
      <alignment horizontal="center"/>
    </xf>
    <xf numFmtId="177" fontId="3" fillId="33" borderId="15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7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49" fontId="1" fillId="33" borderId="15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169" fontId="10" fillId="33" borderId="0" xfId="0" applyNumberFormat="1" applyFont="1" applyFill="1" applyBorder="1" applyAlignment="1" quotePrefix="1">
      <alignment/>
    </xf>
    <xf numFmtId="0" fontId="13" fillId="33" borderId="0" xfId="0" applyFont="1" applyFill="1" applyAlignment="1">
      <alignment/>
    </xf>
    <xf numFmtId="49" fontId="2" fillId="33" borderId="15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center"/>
    </xf>
    <xf numFmtId="177" fontId="5" fillId="33" borderId="0" xfId="0" applyNumberFormat="1" applyFont="1" applyFill="1" applyAlignment="1">
      <alignment/>
    </xf>
    <xf numFmtId="49" fontId="3" fillId="33" borderId="11" xfId="0" applyNumberFormat="1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7" fontId="1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12" fillId="33" borderId="15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77" fontId="2" fillId="33" borderId="15" xfId="0" applyNumberFormat="1" applyFont="1" applyFill="1" applyBorder="1" applyAlignment="1">
      <alignment horizontal="center"/>
    </xf>
    <xf numFmtId="177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21" fillId="33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vertical="center" wrapText="1"/>
    </xf>
    <xf numFmtId="49" fontId="17" fillId="33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4" fillId="34" borderId="16" xfId="33" applyNumberFormat="1" applyFont="1" applyFill="1" applyBorder="1" applyAlignment="1">
      <alignment horizontal="left" wrapText="1"/>
      <protection/>
    </xf>
    <xf numFmtId="0" fontId="14" fillId="34" borderId="17" xfId="33" applyNumberFormat="1" applyFont="1" applyFill="1" applyBorder="1" applyAlignment="1">
      <alignment horizontal="left" wrapText="1"/>
      <protection/>
    </xf>
    <xf numFmtId="0" fontId="14" fillId="34" borderId="18" xfId="33" applyNumberFormat="1" applyFont="1" applyFill="1" applyBorder="1" applyAlignment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left" wrapText="1"/>
      <protection/>
    </xf>
    <xf numFmtId="177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77" fontId="2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 shrinkToFit="1"/>
    </xf>
    <xf numFmtId="49" fontId="21" fillId="33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 shrinkToFit="1"/>
    </xf>
    <xf numFmtId="0" fontId="21" fillId="0" borderId="10" xfId="0" applyFont="1" applyFill="1" applyBorder="1" applyAlignment="1">
      <alignment horizontal="center" wrapText="1"/>
    </xf>
    <xf numFmtId="177" fontId="21" fillId="0" borderId="10" xfId="0" applyNumberFormat="1" applyFont="1" applyFill="1" applyBorder="1" applyAlignment="1">
      <alignment horizontal="center" wrapText="1"/>
    </xf>
    <xf numFmtId="177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177" fontId="27" fillId="0" borderId="10" xfId="0" applyNumberFormat="1" applyFont="1" applyFill="1" applyBorder="1" applyAlignment="1">
      <alignment horizontal="center"/>
    </xf>
    <xf numFmtId="0" fontId="14" fillId="34" borderId="17" xfId="33" applyNumberFormat="1" applyFont="1" applyFill="1" applyBorder="1" applyAlignment="1">
      <alignment horizontal="center" wrapText="1"/>
      <protection/>
    </xf>
    <xf numFmtId="0" fontId="29" fillId="34" borderId="17" xfId="33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4" fillId="34" borderId="17" xfId="33" applyNumberFormat="1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177" fontId="1" fillId="0" borderId="11" xfId="0" applyNumberFormat="1" applyFont="1" applyFill="1" applyBorder="1" applyAlignment="1">
      <alignment horizontal="center"/>
    </xf>
    <xf numFmtId="0" fontId="14" fillId="0" borderId="17" xfId="33" applyNumberFormat="1" applyFont="1" applyFill="1" applyBorder="1" applyAlignment="1">
      <alignment horizontal="left" vertical="top" wrapText="1" readingOrder="1"/>
      <protection/>
    </xf>
    <xf numFmtId="0" fontId="30" fillId="0" borderId="17" xfId="33" applyNumberFormat="1" applyFont="1" applyFill="1" applyBorder="1" applyAlignment="1">
      <alignment horizontal="left" vertical="top" wrapText="1" readingOrder="1"/>
      <protection/>
    </xf>
    <xf numFmtId="0" fontId="14" fillId="0" borderId="17" xfId="33" applyNumberFormat="1" applyFont="1" applyFill="1" applyBorder="1" applyAlignment="1">
      <alignment horizontal="center" vertical="center" wrapText="1" readingOrder="1"/>
      <protection/>
    </xf>
    <xf numFmtId="0" fontId="14" fillId="34" borderId="19" xfId="33" applyNumberFormat="1" applyFont="1" applyFill="1" applyBorder="1" applyAlignment="1">
      <alignment horizontal="left" wrapText="1"/>
      <protection/>
    </xf>
    <xf numFmtId="0" fontId="14" fillId="34" borderId="20" xfId="33" applyNumberFormat="1" applyFont="1" applyFill="1" applyBorder="1" applyAlignment="1">
      <alignment horizontal="center" wrapText="1"/>
      <protection/>
    </xf>
    <xf numFmtId="49" fontId="1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4" fillId="34" borderId="20" xfId="33" applyNumberFormat="1" applyFont="1" applyFill="1" applyBorder="1" applyAlignment="1">
      <alignment horizontal="left" wrapText="1"/>
      <protection/>
    </xf>
    <xf numFmtId="49" fontId="2" fillId="33" borderId="21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14" fillId="0" borderId="17" xfId="33" applyNumberFormat="1" applyFont="1" applyFill="1" applyBorder="1" applyAlignment="1">
      <alignment horizontal="left" vertical="top" wrapText="1" readingOrder="1"/>
      <protection/>
    </xf>
    <xf numFmtId="0" fontId="14" fillId="0" borderId="17" xfId="33" applyNumberFormat="1" applyFont="1" applyFill="1" applyBorder="1" applyAlignment="1">
      <alignment horizontal="center" wrapText="1"/>
      <protection/>
    </xf>
    <xf numFmtId="203" fontId="2" fillId="0" borderId="10" xfId="0" applyNumberFormat="1" applyFont="1" applyFill="1" applyBorder="1" applyAlignment="1">
      <alignment horizontal="left" wrapText="1"/>
    </xf>
    <xf numFmtId="0" fontId="29" fillId="0" borderId="17" xfId="33" applyNumberFormat="1" applyFont="1" applyFill="1" applyBorder="1" applyAlignment="1">
      <alignment horizontal="center" wrapText="1"/>
      <protection/>
    </xf>
    <xf numFmtId="0" fontId="2" fillId="0" borderId="15" xfId="0" applyFont="1" applyFill="1" applyBorder="1" applyAlignment="1">
      <alignment horizontal="left" wrapText="1"/>
    </xf>
    <xf numFmtId="0" fontId="14" fillId="0" borderId="10" xfId="33" applyNumberFormat="1" applyFont="1" applyFill="1" applyBorder="1" applyAlignment="1">
      <alignment horizontal="center" wrapText="1"/>
      <protection/>
    </xf>
    <xf numFmtId="0" fontId="29" fillId="0" borderId="10" xfId="33" applyNumberFormat="1" applyFont="1" applyFill="1" applyBorder="1" applyAlignment="1">
      <alignment horizontal="center" wrapText="1"/>
      <protection/>
    </xf>
    <xf numFmtId="49" fontId="2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77" fontId="2" fillId="0" borderId="15" xfId="0" applyNumberFormat="1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177" fontId="22" fillId="0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177" fontId="22" fillId="33" borderId="10" xfId="0" applyNumberFormat="1" applyFont="1" applyFill="1" applyBorder="1" applyAlignment="1">
      <alignment horizontal="center"/>
    </xf>
    <xf numFmtId="49" fontId="20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vertical="center" wrapText="1"/>
    </xf>
    <xf numFmtId="177" fontId="20" fillId="33" borderId="0" xfId="0" applyNumberFormat="1" applyFont="1" applyFill="1" applyAlignment="1">
      <alignment/>
    </xf>
    <xf numFmtId="176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32" fillId="33" borderId="0" xfId="0" applyFont="1" applyFill="1" applyAlignment="1">
      <alignment/>
    </xf>
    <xf numFmtId="49" fontId="1" fillId="33" borderId="21" xfId="0" applyNumberFormat="1" applyFont="1" applyFill="1" applyBorder="1" applyAlignment="1">
      <alignment horizontal="center"/>
    </xf>
    <xf numFmtId="0" fontId="29" fillId="34" borderId="16" xfId="33" applyNumberFormat="1" applyFont="1" applyFill="1" applyBorder="1" applyAlignment="1">
      <alignment horizontal="center" wrapText="1"/>
      <protection/>
    </xf>
    <xf numFmtId="49" fontId="1" fillId="0" borderId="15" xfId="0" applyNumberFormat="1" applyFont="1" applyFill="1" applyBorder="1" applyAlignment="1">
      <alignment horizontal="left" wrapText="1"/>
    </xf>
    <xf numFmtId="0" fontId="2" fillId="0" borderId="22" xfId="0" applyFont="1" applyFill="1" applyBorder="1" applyAlignment="1" applyProtection="1">
      <alignment wrapText="1"/>
      <protection/>
    </xf>
    <xf numFmtId="49" fontId="2" fillId="0" borderId="23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32" fillId="0" borderId="0" xfId="0" applyFont="1" applyFill="1" applyAlignment="1">
      <alignment/>
    </xf>
    <xf numFmtId="177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0" fontId="29" fillId="35" borderId="10" xfId="33" applyNumberFormat="1" applyFont="1" applyFill="1" applyBorder="1" applyAlignment="1">
      <alignment horizontal="center" wrapText="1"/>
      <protection/>
    </xf>
    <xf numFmtId="177" fontId="1" fillId="35" borderId="15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177" fontId="2" fillId="35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 wrapText="1"/>
    </xf>
    <xf numFmtId="177" fontId="21" fillId="35" borderId="10" xfId="0" applyNumberFormat="1" applyFont="1" applyFill="1" applyBorder="1" applyAlignment="1">
      <alignment horizontal="center"/>
    </xf>
    <xf numFmtId="177" fontId="20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77" fontId="20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1" fillId="0" borderId="1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77" fontId="1" fillId="35" borderId="11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/>
    </xf>
    <xf numFmtId="177" fontId="2" fillId="35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177" fontId="1" fillId="33" borderId="10" xfId="0" applyNumberFormat="1" applyFont="1" applyFill="1" applyBorder="1" applyAlignment="1">
      <alignment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29" fillId="0" borderId="17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/>
    </xf>
    <xf numFmtId="177" fontId="1" fillId="35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center" wrapText="1"/>
    </xf>
    <xf numFmtId="169" fontId="2" fillId="33" borderId="15" xfId="0" applyNumberFormat="1" applyFont="1" applyFill="1" applyBorder="1" applyAlignment="1">
      <alignment horizontal="center" wrapText="1"/>
    </xf>
    <xf numFmtId="169" fontId="2" fillId="33" borderId="11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 applyProtection="1">
      <alignment horizontal="center" vertical="top" wrapText="1"/>
      <protection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21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 wrapText="1"/>
    </xf>
    <xf numFmtId="177" fontId="21" fillId="0" borderId="10" xfId="0" applyNumberFormat="1" applyFont="1" applyFill="1" applyBorder="1" applyAlignment="1">
      <alignment horizontal="center" wrapText="1"/>
    </xf>
    <xf numFmtId="49" fontId="2" fillId="35" borderId="15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177" fontId="21" fillId="33" borderId="15" xfId="0" applyNumberFormat="1" applyFont="1" applyFill="1" applyBorder="1" applyAlignment="1">
      <alignment horizontal="center"/>
    </xf>
    <xf numFmtId="177" fontId="21" fillId="33" borderId="11" xfId="0" applyNumberFormat="1" applyFont="1" applyFill="1" applyBorder="1" applyAlignment="1">
      <alignment horizontal="center"/>
    </xf>
    <xf numFmtId="177" fontId="20" fillId="35" borderId="10" xfId="0" applyNumberFormat="1" applyFont="1" applyFill="1" applyBorder="1" applyAlignment="1">
      <alignment horizontal="center"/>
    </xf>
    <xf numFmtId="0" fontId="26" fillId="33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75" zoomScaleNormal="75" zoomScalePageLayoutView="0" workbookViewId="0" topLeftCell="A1">
      <selection activeCell="B4" sqref="B4:D4"/>
    </sheetView>
  </sheetViews>
  <sheetFormatPr defaultColWidth="9.00390625" defaultRowHeight="12.75"/>
  <cols>
    <col min="1" max="1" width="68.25390625" style="11" customWidth="1"/>
    <col min="2" max="2" width="8.875" style="12" customWidth="1"/>
    <col min="3" max="3" width="9.00390625" style="12" customWidth="1"/>
    <col min="4" max="4" width="16.875" style="13" customWidth="1"/>
    <col min="5" max="16384" width="9.125" style="11" customWidth="1"/>
  </cols>
  <sheetData>
    <row r="1" spans="1:4" ht="12.75">
      <c r="A1" s="248"/>
      <c r="B1" s="248"/>
      <c r="C1" s="248"/>
      <c r="D1" s="248"/>
    </row>
    <row r="2" spans="2:4" ht="12.75">
      <c r="B2" s="249" t="s">
        <v>419</v>
      </c>
      <c r="C2" s="249"/>
      <c r="D2" s="249"/>
    </row>
    <row r="3" spans="2:4" ht="12.75">
      <c r="B3" s="249" t="s">
        <v>121</v>
      </c>
      <c r="C3" s="249"/>
      <c r="D3" s="249"/>
    </row>
    <row r="4" spans="2:4" ht="15.75">
      <c r="B4" s="250" t="s">
        <v>432</v>
      </c>
      <c r="C4" s="250"/>
      <c r="D4" s="250"/>
    </row>
    <row r="6" spans="1:4" ht="15.75">
      <c r="A6" s="253" t="s">
        <v>413</v>
      </c>
      <c r="B6" s="253"/>
      <c r="C6" s="253"/>
      <c r="D6" s="253"/>
    </row>
    <row r="7" spans="1:4" ht="15.75">
      <c r="A7" s="253" t="s">
        <v>282</v>
      </c>
      <c r="B7" s="253"/>
      <c r="C7" s="253"/>
      <c r="D7" s="253"/>
    </row>
    <row r="8" spans="1:4" ht="15.75">
      <c r="A8" s="251" t="s">
        <v>418</v>
      </c>
      <c r="B8" s="251"/>
      <c r="C8" s="251"/>
      <c r="D8" s="251"/>
    </row>
    <row r="9" spans="1:4" ht="16.5" thickBot="1">
      <c r="A9" s="252" t="s">
        <v>123</v>
      </c>
      <c r="B9" s="252"/>
      <c r="C9" s="252"/>
      <c r="D9" s="252"/>
    </row>
    <row r="10" spans="1:4" ht="33" customHeight="1" thickBot="1">
      <c r="A10" s="16" t="s">
        <v>122</v>
      </c>
      <c r="B10" s="17" t="s">
        <v>197</v>
      </c>
      <c r="C10" s="18" t="s">
        <v>285</v>
      </c>
      <c r="D10" s="19" t="s">
        <v>417</v>
      </c>
    </row>
    <row r="11" spans="1:4" ht="15.75">
      <c r="A11" s="10" t="s">
        <v>37</v>
      </c>
      <c r="B11" s="7" t="s">
        <v>14</v>
      </c>
      <c r="C11" s="7"/>
      <c r="D11" s="27">
        <f>SUM(D12:D16)</f>
        <v>92644.1</v>
      </c>
    </row>
    <row r="12" spans="1:4" ht="31.5">
      <c r="A12" s="4" t="s">
        <v>54</v>
      </c>
      <c r="B12" s="2" t="s">
        <v>14</v>
      </c>
      <c r="C12" s="2" t="s">
        <v>31</v>
      </c>
      <c r="D12" s="30">
        <f>'Прил 3'!G255</f>
        <v>2796.9</v>
      </c>
    </row>
    <row r="13" spans="1:4" ht="54" customHeight="1">
      <c r="A13" s="5" t="s">
        <v>127</v>
      </c>
      <c r="B13" s="2" t="s">
        <v>14</v>
      </c>
      <c r="C13" s="2" t="s">
        <v>51</v>
      </c>
      <c r="D13" s="30">
        <f>'Прил 3'!G503</f>
        <v>3366.4</v>
      </c>
    </row>
    <row r="14" spans="1:4" ht="46.5" customHeight="1">
      <c r="A14" s="4" t="s">
        <v>38</v>
      </c>
      <c r="B14" s="2" t="s">
        <v>14</v>
      </c>
      <c r="C14" s="2" t="s">
        <v>36</v>
      </c>
      <c r="D14" s="30">
        <f>'Прил 3'!G259</f>
        <v>52115.700000000004</v>
      </c>
    </row>
    <row r="15" spans="1:4" ht="47.25">
      <c r="A15" s="4" t="s">
        <v>49</v>
      </c>
      <c r="B15" s="2" t="s">
        <v>14</v>
      </c>
      <c r="C15" s="2" t="s">
        <v>12</v>
      </c>
      <c r="D15" s="30">
        <f>'Прил 3'!G475+'Прил 3'!G516</f>
        <v>22574.9</v>
      </c>
    </row>
    <row r="16" spans="1:4" s="14" customFormat="1" ht="15.75">
      <c r="A16" s="4" t="s">
        <v>57</v>
      </c>
      <c r="B16" s="2" t="s">
        <v>14</v>
      </c>
      <c r="C16" s="2" t="s">
        <v>104</v>
      </c>
      <c r="D16" s="30">
        <f>'Прил 3'!G273+'Прил 3'!G481+'Прил 3'!G510</f>
        <v>11790.199999999999</v>
      </c>
    </row>
    <row r="17" spans="1:4" s="14" customFormat="1" ht="31.5">
      <c r="A17" s="5" t="s">
        <v>151</v>
      </c>
      <c r="B17" s="2" t="s">
        <v>51</v>
      </c>
      <c r="C17" s="2"/>
      <c r="D17" s="28">
        <f>D18+D19</f>
        <v>4181.8</v>
      </c>
    </row>
    <row r="18" spans="1:4" s="14" customFormat="1" ht="33.75" customHeight="1">
      <c r="A18" s="5" t="s">
        <v>147</v>
      </c>
      <c r="B18" s="2" t="s">
        <v>51</v>
      </c>
      <c r="C18" s="2" t="s">
        <v>75</v>
      </c>
      <c r="D18" s="30">
        <f>'Прил 3'!G317</f>
        <v>2984.6</v>
      </c>
    </row>
    <row r="19" spans="1:4" s="14" customFormat="1" ht="31.5">
      <c r="A19" s="8" t="s">
        <v>162</v>
      </c>
      <c r="B19" s="2" t="s">
        <v>51</v>
      </c>
      <c r="C19" s="2" t="s">
        <v>58</v>
      </c>
      <c r="D19" s="30">
        <f>'Прил 3'!G328</f>
        <v>1197.2</v>
      </c>
    </row>
    <row r="20" spans="1:4" ht="15.75">
      <c r="A20" s="4" t="s">
        <v>65</v>
      </c>
      <c r="B20" s="2" t="s">
        <v>36</v>
      </c>
      <c r="C20" s="2"/>
      <c r="D20" s="28">
        <f>D23+D22+D21</f>
        <v>2507.8</v>
      </c>
    </row>
    <row r="21" spans="1:4" ht="15.75">
      <c r="A21" s="147" t="s">
        <v>339</v>
      </c>
      <c r="B21" s="2" t="s">
        <v>36</v>
      </c>
      <c r="C21" s="2" t="s">
        <v>74</v>
      </c>
      <c r="D21" s="30">
        <f>'Прил 3'!G338</f>
        <v>787.4</v>
      </c>
    </row>
    <row r="22" spans="1:4" ht="15.75">
      <c r="A22" s="5" t="s">
        <v>210</v>
      </c>
      <c r="B22" s="2" t="s">
        <v>36</v>
      </c>
      <c r="C22" s="2" t="s">
        <v>13</v>
      </c>
      <c r="D22" s="30">
        <f>'Прил 3'!G344</f>
        <v>344.6</v>
      </c>
    </row>
    <row r="23" spans="1:4" s="14" customFormat="1" ht="15.75">
      <c r="A23" s="4" t="s">
        <v>66</v>
      </c>
      <c r="B23" s="2" t="s">
        <v>36</v>
      </c>
      <c r="C23" s="2" t="s">
        <v>67</v>
      </c>
      <c r="D23" s="30">
        <f>'Прил 3'!G348</f>
        <v>1375.8</v>
      </c>
    </row>
    <row r="24" spans="1:4" s="14" customFormat="1" ht="15.75">
      <c r="A24" s="4" t="s">
        <v>73</v>
      </c>
      <c r="B24" s="2" t="s">
        <v>74</v>
      </c>
      <c r="C24" s="2"/>
      <c r="D24" s="28">
        <f>D25</f>
        <v>9948.1</v>
      </c>
    </row>
    <row r="25" spans="1:4" s="14" customFormat="1" ht="15.75">
      <c r="A25" s="10" t="s">
        <v>174</v>
      </c>
      <c r="B25" s="2" t="s">
        <v>74</v>
      </c>
      <c r="C25" s="2" t="s">
        <v>14</v>
      </c>
      <c r="D25" s="30">
        <f>'Прил 3'!G370</f>
        <v>9948.1</v>
      </c>
    </row>
    <row r="26" spans="1:4" s="14" customFormat="1" ht="15.75">
      <c r="A26" s="113" t="s">
        <v>274</v>
      </c>
      <c r="B26" s="2" t="s">
        <v>12</v>
      </c>
      <c r="C26" s="2"/>
      <c r="D26" s="28">
        <f>D27</f>
        <v>349.9</v>
      </c>
    </row>
    <row r="27" spans="1:4" s="14" customFormat="1" ht="15.75">
      <c r="A27" s="4" t="s">
        <v>270</v>
      </c>
      <c r="B27" s="2" t="s">
        <v>12</v>
      </c>
      <c r="C27" s="2" t="s">
        <v>74</v>
      </c>
      <c r="D27" s="30">
        <f>'Прил 3'!G375</f>
        <v>349.9</v>
      </c>
    </row>
    <row r="28" spans="1:4" ht="15.75">
      <c r="A28" s="4" t="s">
        <v>35</v>
      </c>
      <c r="B28" s="2" t="s">
        <v>30</v>
      </c>
      <c r="C28" s="2"/>
      <c r="D28" s="28">
        <f>SUM(D29:D33)</f>
        <v>593117.2000000001</v>
      </c>
    </row>
    <row r="29" spans="1:4" ht="15.75">
      <c r="A29" s="4" t="s">
        <v>39</v>
      </c>
      <c r="B29" s="2" t="s">
        <v>30</v>
      </c>
      <c r="C29" s="2" t="s">
        <v>14</v>
      </c>
      <c r="D29" s="30">
        <f>'Прил 3'!G102+'Прил 3'!G380</f>
        <v>167859.3</v>
      </c>
    </row>
    <row r="30" spans="1:4" s="14" customFormat="1" ht="15.75">
      <c r="A30" s="4" t="s">
        <v>34</v>
      </c>
      <c r="B30" s="2" t="s">
        <v>30</v>
      </c>
      <c r="C30" s="2" t="s">
        <v>31</v>
      </c>
      <c r="D30" s="30">
        <f>'Прил 3'!G14+'Прил 3'!G140+'Прил 3'!G384</f>
        <v>335282.20000000007</v>
      </c>
    </row>
    <row r="31" spans="1:4" s="14" customFormat="1" ht="33" customHeight="1">
      <c r="A31" s="4" t="s">
        <v>153</v>
      </c>
      <c r="B31" s="2" t="s">
        <v>30</v>
      </c>
      <c r="C31" s="2" t="s">
        <v>74</v>
      </c>
      <c r="D31" s="30">
        <f>'Прил 3'!G33+'Прил 3'!G181+'Прил 3'!G391+'Прил 3'!G486</f>
        <v>275.3</v>
      </c>
    </row>
    <row r="32" spans="1:4" s="14" customFormat="1" ht="15.75">
      <c r="A32" s="4" t="s">
        <v>46</v>
      </c>
      <c r="B32" s="2" t="s">
        <v>30</v>
      </c>
      <c r="C32" s="2" t="s">
        <v>30</v>
      </c>
      <c r="D32" s="30">
        <f>'Прил 3'!G185+'Прил 3'!G397</f>
        <v>25674</v>
      </c>
    </row>
    <row r="33" spans="1:4" s="14" customFormat="1" ht="15.75">
      <c r="A33" s="4" t="s">
        <v>92</v>
      </c>
      <c r="B33" s="2" t="s">
        <v>30</v>
      </c>
      <c r="C33" s="2" t="s">
        <v>75</v>
      </c>
      <c r="D33" s="30">
        <f>'Прил 3'!G211+'Прил 3'!G405</f>
        <v>64026.4</v>
      </c>
    </row>
    <row r="34" spans="1:4" ht="15.75">
      <c r="A34" s="15" t="s">
        <v>168</v>
      </c>
      <c r="B34" s="2" t="s">
        <v>13</v>
      </c>
      <c r="C34" s="2"/>
      <c r="D34" s="28">
        <f>D35+D36</f>
        <v>115557.1</v>
      </c>
    </row>
    <row r="35" spans="1:4" s="14" customFormat="1" ht="15.75">
      <c r="A35" s="4" t="s">
        <v>7</v>
      </c>
      <c r="B35" s="2" t="s">
        <v>13</v>
      </c>
      <c r="C35" s="2" t="s">
        <v>14</v>
      </c>
      <c r="D35" s="30">
        <f>'Прил 3'!G40+'Прил 3'!G411</f>
        <v>81758</v>
      </c>
    </row>
    <row r="36" spans="1:4" s="14" customFormat="1" ht="15.75">
      <c r="A36" s="4" t="s">
        <v>130</v>
      </c>
      <c r="B36" s="2" t="s">
        <v>13</v>
      </c>
      <c r="C36" s="2" t="s">
        <v>36</v>
      </c>
      <c r="D36" s="30">
        <f>'Прил 3'!G85</f>
        <v>33799.1</v>
      </c>
    </row>
    <row r="37" spans="1:4" ht="15.75">
      <c r="A37" s="4" t="s">
        <v>76</v>
      </c>
      <c r="B37" s="2" t="s">
        <v>77</v>
      </c>
      <c r="C37" s="2"/>
      <c r="D37" s="28">
        <f>SUM(D38:D41)</f>
        <v>35042.8</v>
      </c>
    </row>
    <row r="38" spans="1:4" s="14" customFormat="1" ht="15.75">
      <c r="A38" s="4" t="s">
        <v>78</v>
      </c>
      <c r="B38" s="2">
        <v>10</v>
      </c>
      <c r="C38" s="2" t="s">
        <v>14</v>
      </c>
      <c r="D38" s="30">
        <f>'Прил 3'!G420</f>
        <v>2085.9</v>
      </c>
    </row>
    <row r="39" spans="1:4" s="14" customFormat="1" ht="15.75">
      <c r="A39" s="4" t="s">
        <v>83</v>
      </c>
      <c r="B39" s="2">
        <v>10</v>
      </c>
      <c r="C39" s="2" t="s">
        <v>51</v>
      </c>
      <c r="D39" s="30">
        <f>'Прил 3'!G96+'Прил 3'!G240+'Прил 3'!G424+'Прил 3'!G491</f>
        <v>30242.100000000002</v>
      </c>
    </row>
    <row r="40" spans="1:4" s="14" customFormat="1" ht="15.75">
      <c r="A40" s="145" t="s">
        <v>292</v>
      </c>
      <c r="B40" s="2" t="s">
        <v>77</v>
      </c>
      <c r="C40" s="2" t="s">
        <v>36</v>
      </c>
      <c r="D40" s="30">
        <f>'Прил 3'!G447</f>
        <v>983.4</v>
      </c>
    </row>
    <row r="41" spans="1:4" s="14" customFormat="1" ht="15.75">
      <c r="A41" s="4" t="s">
        <v>125</v>
      </c>
      <c r="B41" s="2">
        <v>10</v>
      </c>
      <c r="C41" s="2" t="s">
        <v>12</v>
      </c>
      <c r="D41" s="30">
        <f>'Прил 3'!G453</f>
        <v>1731.4</v>
      </c>
    </row>
    <row r="42" spans="1:4" s="14" customFormat="1" ht="15.75">
      <c r="A42" s="4" t="s">
        <v>131</v>
      </c>
      <c r="B42" s="2" t="s">
        <v>105</v>
      </c>
      <c r="C42" s="2"/>
      <c r="D42" s="28">
        <f>D43</f>
        <v>2593.7</v>
      </c>
    </row>
    <row r="43" spans="1:4" s="14" customFormat="1" ht="15.75">
      <c r="A43" s="4" t="s">
        <v>126</v>
      </c>
      <c r="B43" s="2" t="s">
        <v>105</v>
      </c>
      <c r="C43" s="2" t="s">
        <v>31</v>
      </c>
      <c r="D43" s="30">
        <f>'Прил 3'!G463</f>
        <v>2593.7</v>
      </c>
    </row>
    <row r="44" spans="1:4" s="14" customFormat="1" ht="15.75">
      <c r="A44" s="9" t="s">
        <v>222</v>
      </c>
      <c r="B44" s="2" t="s">
        <v>67</v>
      </c>
      <c r="C44" s="2"/>
      <c r="D44" s="28">
        <f>D45</f>
        <v>5683.9</v>
      </c>
    </row>
    <row r="45" spans="1:4" s="14" customFormat="1" ht="15.75">
      <c r="A45" s="32" t="s">
        <v>219</v>
      </c>
      <c r="B45" s="2" t="s">
        <v>67</v>
      </c>
      <c r="C45" s="2" t="s">
        <v>31</v>
      </c>
      <c r="D45" s="30">
        <f>'Прил 3'!G468</f>
        <v>5683.9</v>
      </c>
    </row>
    <row r="46" spans="1:4" s="14" customFormat="1" ht="53.25" customHeight="1">
      <c r="A46" s="5" t="s">
        <v>146</v>
      </c>
      <c r="B46" s="2" t="s">
        <v>58</v>
      </c>
      <c r="C46" s="2"/>
      <c r="D46" s="28">
        <f>D47</f>
        <v>39608.8</v>
      </c>
    </row>
    <row r="47" spans="1:4" s="14" customFormat="1" ht="47.25">
      <c r="A47" s="10" t="s">
        <v>120</v>
      </c>
      <c r="B47" s="2" t="s">
        <v>58</v>
      </c>
      <c r="C47" s="2" t="s">
        <v>14</v>
      </c>
      <c r="D47" s="30">
        <f>'Прил 3'!G495</f>
        <v>39608.8</v>
      </c>
    </row>
    <row r="48" spans="1:4" ht="18.75">
      <c r="A48" s="3" t="s">
        <v>128</v>
      </c>
      <c r="B48" s="6"/>
      <c r="C48" s="6"/>
      <c r="D48" s="29">
        <f>D11+D17+D20+D24+D28+D34+D37+D42+D46+D44+D26</f>
        <v>901235.2000000002</v>
      </c>
    </row>
  </sheetData>
  <sheetProtection/>
  <mergeCells count="8">
    <mergeCell ref="A1:D1"/>
    <mergeCell ref="B2:D2"/>
    <mergeCell ref="B3:D3"/>
    <mergeCell ref="B4:D4"/>
    <mergeCell ref="A8:D8"/>
    <mergeCell ref="A9:D9"/>
    <mergeCell ref="A6:D6"/>
    <mergeCell ref="A7:D7"/>
  </mergeCells>
  <printOptions/>
  <pageMargins left="0.99" right="0.31" top="0.49" bottom="0.39" header="0.38" footer="0.28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3"/>
  <sheetViews>
    <sheetView view="pageBreakPreview" zoomScale="80" zoomScaleNormal="75" zoomScaleSheetLayoutView="80" workbookViewId="0" topLeftCell="A1">
      <selection activeCell="D3" sqref="D3:G3"/>
    </sheetView>
  </sheetViews>
  <sheetFormatPr defaultColWidth="9.00390625" defaultRowHeight="12.75"/>
  <cols>
    <col min="1" max="1" width="108.00390625" style="86" customWidth="1"/>
    <col min="2" max="2" width="8.875" style="48" customWidth="1"/>
    <col min="3" max="3" width="8.125" style="49" customWidth="1"/>
    <col min="4" max="4" width="8.625" style="49" customWidth="1"/>
    <col min="5" max="5" width="12.25390625" style="49" customWidth="1"/>
    <col min="6" max="6" width="6.125" style="36" customWidth="1"/>
    <col min="7" max="7" width="15.25390625" style="36" customWidth="1"/>
    <col min="8" max="8" width="13.875" style="48" customWidth="1"/>
    <col min="9" max="16384" width="9.125" style="48" customWidth="1"/>
  </cols>
  <sheetData>
    <row r="1" spans="4:7" ht="15.75">
      <c r="D1" s="261" t="s">
        <v>416</v>
      </c>
      <c r="E1" s="261"/>
      <c r="F1" s="261"/>
      <c r="G1" s="261"/>
    </row>
    <row r="2" spans="4:7" ht="15.75">
      <c r="D2" s="261" t="s">
        <v>121</v>
      </c>
      <c r="E2" s="261"/>
      <c r="F2" s="261"/>
      <c r="G2" s="261"/>
    </row>
    <row r="3" spans="4:7" ht="15.75" customHeight="1">
      <c r="D3" s="262" t="s">
        <v>431</v>
      </c>
      <c r="E3" s="262"/>
      <c r="F3" s="262"/>
      <c r="G3" s="262"/>
    </row>
    <row r="5" spans="1:7" ht="15.75">
      <c r="A5" s="254" t="s">
        <v>413</v>
      </c>
      <c r="B5" s="254"/>
      <c r="C5" s="254"/>
      <c r="D5" s="254"/>
      <c r="E5" s="254"/>
      <c r="F5" s="254"/>
      <c r="G5" s="254"/>
    </row>
    <row r="6" spans="1:7" ht="15.75">
      <c r="A6" s="265" t="s">
        <v>414</v>
      </c>
      <c r="B6" s="265"/>
      <c r="C6" s="265"/>
      <c r="D6" s="265"/>
      <c r="E6" s="265"/>
      <c r="F6" s="265"/>
      <c r="G6" s="265"/>
    </row>
    <row r="7" spans="1:7" ht="15.75">
      <c r="A7" s="254" t="s">
        <v>415</v>
      </c>
      <c r="B7" s="254"/>
      <c r="C7" s="254"/>
      <c r="D7" s="254"/>
      <c r="E7" s="254"/>
      <c r="F7" s="254"/>
      <c r="G7" s="254"/>
    </row>
    <row r="8" spans="1:7" ht="18.75">
      <c r="A8" s="87"/>
      <c r="B8" s="50"/>
      <c r="C8" s="94"/>
      <c r="D8" s="94"/>
      <c r="E8" s="94"/>
      <c r="F8" s="94"/>
      <c r="G8" s="94" t="s">
        <v>123</v>
      </c>
    </row>
    <row r="9" spans="1:7" ht="12.75">
      <c r="A9" s="257" t="s">
        <v>122</v>
      </c>
      <c r="B9" s="255" t="s">
        <v>286</v>
      </c>
      <c r="C9" s="259" t="s">
        <v>197</v>
      </c>
      <c r="D9" s="259" t="s">
        <v>285</v>
      </c>
      <c r="E9" s="259" t="s">
        <v>283</v>
      </c>
      <c r="F9" s="259" t="s">
        <v>284</v>
      </c>
      <c r="G9" s="263" t="s">
        <v>417</v>
      </c>
    </row>
    <row r="10" spans="1:7" ht="21" customHeight="1">
      <c r="A10" s="258"/>
      <c r="B10" s="256"/>
      <c r="C10" s="260"/>
      <c r="D10" s="260"/>
      <c r="E10" s="260"/>
      <c r="F10" s="260"/>
      <c r="G10" s="264"/>
    </row>
    <row r="11" spans="1:7" ht="20.25">
      <c r="A11" s="88" t="s">
        <v>119</v>
      </c>
      <c r="B11" s="95"/>
      <c r="C11" s="96"/>
      <c r="D11" s="96"/>
      <c r="E11" s="96"/>
      <c r="F11" s="96"/>
      <c r="G11" s="34">
        <f>G12+G100+G253+G473+G501+G514</f>
        <v>901235.2</v>
      </c>
    </row>
    <row r="12" spans="1:7" s="53" customFormat="1" ht="37.5">
      <c r="A12" s="89" t="s">
        <v>228</v>
      </c>
      <c r="B12" s="51">
        <v>902</v>
      </c>
      <c r="C12" s="52"/>
      <c r="D12" s="52"/>
      <c r="E12" s="52"/>
      <c r="F12" s="52"/>
      <c r="G12" s="34">
        <f>G13+G39+G95</f>
        <v>133193.90000000002</v>
      </c>
    </row>
    <row r="13" spans="1:7" s="53" customFormat="1" ht="18.75">
      <c r="A13" s="54" t="s">
        <v>35</v>
      </c>
      <c r="B13" s="55" t="s">
        <v>152</v>
      </c>
      <c r="C13" s="55" t="s">
        <v>30</v>
      </c>
      <c r="D13" s="56"/>
      <c r="E13" s="56"/>
      <c r="F13" s="56"/>
      <c r="G13" s="34">
        <f>G14+G33</f>
        <v>23520</v>
      </c>
    </row>
    <row r="14" spans="1:7" s="53" customFormat="1" ht="18.75">
      <c r="A14" s="54" t="s">
        <v>34</v>
      </c>
      <c r="B14" s="55" t="s">
        <v>152</v>
      </c>
      <c r="C14" s="55" t="s">
        <v>30</v>
      </c>
      <c r="D14" s="55" t="s">
        <v>31</v>
      </c>
      <c r="E14" s="52"/>
      <c r="F14" s="52"/>
      <c r="G14" s="224">
        <f>G15+G25+G20</f>
        <v>23393.5</v>
      </c>
    </row>
    <row r="15" spans="1:7" s="53" customFormat="1" ht="15.75">
      <c r="A15" s="8" t="s">
        <v>29</v>
      </c>
      <c r="B15" s="44" t="s">
        <v>152</v>
      </c>
      <c r="C15" s="44" t="s">
        <v>30</v>
      </c>
      <c r="D15" s="44" t="s">
        <v>31</v>
      </c>
      <c r="E15" s="44" t="s">
        <v>32</v>
      </c>
      <c r="F15" s="44"/>
      <c r="G15" s="93">
        <f>G16</f>
        <v>20598.5</v>
      </c>
    </row>
    <row r="16" spans="1:7" s="53" customFormat="1" ht="15.75">
      <c r="A16" s="8" t="s">
        <v>11</v>
      </c>
      <c r="B16" s="44" t="s">
        <v>152</v>
      </c>
      <c r="C16" s="44" t="s">
        <v>30</v>
      </c>
      <c r="D16" s="44" t="s">
        <v>31</v>
      </c>
      <c r="E16" s="44" t="s">
        <v>33</v>
      </c>
      <c r="F16" s="44"/>
      <c r="G16" s="93">
        <f>G17+G18+G19</f>
        <v>20598.5</v>
      </c>
    </row>
    <row r="17" spans="1:7" s="53" customFormat="1" ht="47.25">
      <c r="A17" s="83" t="s">
        <v>360</v>
      </c>
      <c r="B17" s="43" t="s">
        <v>152</v>
      </c>
      <c r="C17" s="43" t="s">
        <v>30</v>
      </c>
      <c r="D17" s="43" t="s">
        <v>31</v>
      </c>
      <c r="E17" s="43" t="s">
        <v>33</v>
      </c>
      <c r="F17" s="43" t="s">
        <v>176</v>
      </c>
      <c r="G17" s="33">
        <v>15777.7</v>
      </c>
    </row>
    <row r="18" spans="1:7" s="53" customFormat="1" ht="15.75">
      <c r="A18" s="42" t="s">
        <v>177</v>
      </c>
      <c r="B18" s="43" t="s">
        <v>152</v>
      </c>
      <c r="C18" s="43" t="s">
        <v>30</v>
      </c>
      <c r="D18" s="43" t="s">
        <v>31</v>
      </c>
      <c r="E18" s="43" t="s">
        <v>33</v>
      </c>
      <c r="F18" s="43" t="s">
        <v>178</v>
      </c>
      <c r="G18" s="33">
        <v>4760.4</v>
      </c>
    </row>
    <row r="19" spans="1:7" s="53" customFormat="1" ht="15.75">
      <c r="A19" s="190" t="s">
        <v>179</v>
      </c>
      <c r="B19" s="43" t="s">
        <v>152</v>
      </c>
      <c r="C19" s="43" t="s">
        <v>234</v>
      </c>
      <c r="D19" s="43" t="s">
        <v>31</v>
      </c>
      <c r="E19" s="43" t="s">
        <v>33</v>
      </c>
      <c r="F19" s="43" t="s">
        <v>180</v>
      </c>
      <c r="G19" s="229">
        <f>60.4</f>
        <v>60.4</v>
      </c>
    </row>
    <row r="20" spans="1:7" s="53" customFormat="1" ht="31.5">
      <c r="A20" s="114" t="s">
        <v>235</v>
      </c>
      <c r="B20" s="44" t="s">
        <v>152</v>
      </c>
      <c r="C20" s="44" t="s">
        <v>30</v>
      </c>
      <c r="D20" s="44" t="s">
        <v>31</v>
      </c>
      <c r="E20" s="137" t="s">
        <v>300</v>
      </c>
      <c r="F20" s="44"/>
      <c r="G20" s="93">
        <f>G21</f>
        <v>830.7</v>
      </c>
    </row>
    <row r="21" spans="1:7" s="53" customFormat="1" ht="31.5">
      <c r="A21" s="115" t="s">
        <v>236</v>
      </c>
      <c r="B21" s="44" t="s">
        <v>152</v>
      </c>
      <c r="C21" s="44" t="s">
        <v>30</v>
      </c>
      <c r="D21" s="44" t="s">
        <v>31</v>
      </c>
      <c r="E21" s="137" t="s">
        <v>301</v>
      </c>
      <c r="F21" s="44"/>
      <c r="G21" s="93">
        <f>G22</f>
        <v>830.7</v>
      </c>
    </row>
    <row r="22" spans="1:7" s="53" customFormat="1" ht="31.5">
      <c r="A22" s="115" t="s">
        <v>237</v>
      </c>
      <c r="B22" s="44" t="s">
        <v>152</v>
      </c>
      <c r="C22" s="44" t="s">
        <v>30</v>
      </c>
      <c r="D22" s="44" t="s">
        <v>31</v>
      </c>
      <c r="E22" s="137" t="s">
        <v>302</v>
      </c>
      <c r="F22" s="44"/>
      <c r="G22" s="93">
        <f>G23</f>
        <v>830.7</v>
      </c>
    </row>
    <row r="23" spans="1:7" s="53" customFormat="1" ht="47.25">
      <c r="A23" s="115" t="s">
        <v>357</v>
      </c>
      <c r="B23" s="44" t="s">
        <v>152</v>
      </c>
      <c r="C23" s="44" t="s">
        <v>30</v>
      </c>
      <c r="D23" s="44" t="s">
        <v>31</v>
      </c>
      <c r="E23" s="137" t="s">
        <v>303</v>
      </c>
      <c r="F23" s="44"/>
      <c r="G23" s="93">
        <f>G24</f>
        <v>830.7</v>
      </c>
    </row>
    <row r="24" spans="1:7" s="53" customFormat="1" ht="15.75">
      <c r="A24" s="42" t="s">
        <v>177</v>
      </c>
      <c r="B24" s="46" t="s">
        <v>152</v>
      </c>
      <c r="C24" s="43" t="s">
        <v>30</v>
      </c>
      <c r="D24" s="43" t="s">
        <v>31</v>
      </c>
      <c r="E24" s="194" t="s">
        <v>303</v>
      </c>
      <c r="F24" s="43" t="s">
        <v>178</v>
      </c>
      <c r="G24" s="33">
        <v>830.7</v>
      </c>
    </row>
    <row r="25" spans="1:7" s="53" customFormat="1" ht="15.75">
      <c r="A25" s="8" t="s">
        <v>238</v>
      </c>
      <c r="B25" s="44" t="s">
        <v>152</v>
      </c>
      <c r="C25" s="44" t="s">
        <v>30</v>
      </c>
      <c r="D25" s="44" t="s">
        <v>31</v>
      </c>
      <c r="E25" s="44" t="s">
        <v>47</v>
      </c>
      <c r="F25" s="44"/>
      <c r="G25" s="93">
        <f>G26+G29+G31</f>
        <v>1964.3</v>
      </c>
    </row>
    <row r="26" spans="1:7" s="53" customFormat="1" ht="17.25" customHeight="1">
      <c r="A26" s="82" t="s">
        <v>239</v>
      </c>
      <c r="B26" s="44" t="s">
        <v>152</v>
      </c>
      <c r="C26" s="44" t="s">
        <v>30</v>
      </c>
      <c r="D26" s="44" t="s">
        <v>31</v>
      </c>
      <c r="E26" s="44" t="s">
        <v>48</v>
      </c>
      <c r="F26" s="57"/>
      <c r="G26" s="119">
        <f>G27+G28</f>
        <v>269</v>
      </c>
    </row>
    <row r="27" spans="1:7" s="53" customFormat="1" ht="15.75">
      <c r="A27" s="42" t="s">
        <v>177</v>
      </c>
      <c r="B27" s="43" t="s">
        <v>152</v>
      </c>
      <c r="C27" s="43" t="s">
        <v>30</v>
      </c>
      <c r="D27" s="43" t="s">
        <v>31</v>
      </c>
      <c r="E27" s="43" t="s">
        <v>48</v>
      </c>
      <c r="F27" s="43" t="s">
        <v>178</v>
      </c>
      <c r="G27" s="146">
        <v>259</v>
      </c>
    </row>
    <row r="28" spans="1:7" s="53" customFormat="1" ht="15.75">
      <c r="A28" s="42" t="s">
        <v>191</v>
      </c>
      <c r="B28" s="43" t="s">
        <v>152</v>
      </c>
      <c r="C28" s="43" t="s">
        <v>30</v>
      </c>
      <c r="D28" s="43" t="s">
        <v>31</v>
      </c>
      <c r="E28" s="43" t="s">
        <v>48</v>
      </c>
      <c r="F28" s="43" t="s">
        <v>187</v>
      </c>
      <c r="G28" s="146">
        <v>10</v>
      </c>
    </row>
    <row r="29" spans="1:7" s="53" customFormat="1" ht="31.5">
      <c r="A29" s="5" t="s">
        <v>240</v>
      </c>
      <c r="B29" s="44" t="s">
        <v>152</v>
      </c>
      <c r="C29" s="44" t="s">
        <v>30</v>
      </c>
      <c r="D29" s="44" t="s">
        <v>31</v>
      </c>
      <c r="E29" s="44" t="s">
        <v>170</v>
      </c>
      <c r="F29" s="44"/>
      <c r="G29" s="93">
        <f>G30</f>
        <v>38</v>
      </c>
    </row>
    <row r="30" spans="1:7" s="53" customFormat="1" ht="15.75">
      <c r="A30" s="42" t="s">
        <v>177</v>
      </c>
      <c r="B30" s="43" t="s">
        <v>152</v>
      </c>
      <c r="C30" s="43" t="s">
        <v>30</v>
      </c>
      <c r="D30" s="43" t="s">
        <v>31</v>
      </c>
      <c r="E30" s="43" t="s">
        <v>170</v>
      </c>
      <c r="F30" s="43" t="s">
        <v>178</v>
      </c>
      <c r="G30" s="146">
        <v>38</v>
      </c>
    </row>
    <row r="31" spans="1:7" s="153" customFormat="1" ht="31.5">
      <c r="A31" s="120" t="s">
        <v>245</v>
      </c>
      <c r="B31" s="2" t="s">
        <v>152</v>
      </c>
      <c r="C31" s="2" t="s">
        <v>30</v>
      </c>
      <c r="D31" s="2" t="s">
        <v>31</v>
      </c>
      <c r="E31" s="2" t="s">
        <v>224</v>
      </c>
      <c r="F31" s="105"/>
      <c r="G31" s="119">
        <f>G32</f>
        <v>1657.3</v>
      </c>
    </row>
    <row r="32" spans="1:7" s="153" customFormat="1" ht="47.25">
      <c r="A32" s="168" t="s">
        <v>360</v>
      </c>
      <c r="B32" s="105" t="s">
        <v>152</v>
      </c>
      <c r="C32" s="105" t="s">
        <v>30</v>
      </c>
      <c r="D32" s="105" t="s">
        <v>31</v>
      </c>
      <c r="E32" s="105" t="s">
        <v>224</v>
      </c>
      <c r="F32" s="105" t="s">
        <v>176</v>
      </c>
      <c r="G32" s="146">
        <v>1657.3</v>
      </c>
    </row>
    <row r="33" spans="1:7" s="53" customFormat="1" ht="18.75">
      <c r="A33" s="90" t="s">
        <v>153</v>
      </c>
      <c r="B33" s="55" t="s">
        <v>152</v>
      </c>
      <c r="C33" s="55" t="s">
        <v>30</v>
      </c>
      <c r="D33" s="55" t="s">
        <v>74</v>
      </c>
      <c r="E33" s="55"/>
      <c r="F33" s="55"/>
      <c r="G33" s="224">
        <f>G34</f>
        <v>126.5</v>
      </c>
    </row>
    <row r="34" spans="1:7" s="53" customFormat="1" ht="15.75">
      <c r="A34" s="82" t="s">
        <v>154</v>
      </c>
      <c r="B34" s="44" t="s">
        <v>152</v>
      </c>
      <c r="C34" s="44" t="s">
        <v>30</v>
      </c>
      <c r="D34" s="44" t="s">
        <v>74</v>
      </c>
      <c r="E34" s="44" t="s">
        <v>155</v>
      </c>
      <c r="F34" s="44"/>
      <c r="G34" s="93">
        <f>G35+G37</f>
        <v>126.5</v>
      </c>
    </row>
    <row r="35" spans="1:7" s="53" customFormat="1" ht="15.75">
      <c r="A35" s="82" t="s">
        <v>159</v>
      </c>
      <c r="B35" s="44" t="s">
        <v>152</v>
      </c>
      <c r="C35" s="44" t="s">
        <v>30</v>
      </c>
      <c r="D35" s="44" t="s">
        <v>74</v>
      </c>
      <c r="E35" s="44" t="s">
        <v>158</v>
      </c>
      <c r="F35" s="44"/>
      <c r="G35" s="93">
        <f>G36</f>
        <v>7.7</v>
      </c>
    </row>
    <row r="36" spans="1:7" s="53" customFormat="1" ht="15.75">
      <c r="A36" s="42" t="s">
        <v>177</v>
      </c>
      <c r="B36" s="43" t="s">
        <v>152</v>
      </c>
      <c r="C36" s="43" t="s">
        <v>30</v>
      </c>
      <c r="D36" s="43" t="s">
        <v>74</v>
      </c>
      <c r="E36" s="43" t="s">
        <v>158</v>
      </c>
      <c r="F36" s="43" t="s">
        <v>178</v>
      </c>
      <c r="G36" s="33">
        <v>7.7</v>
      </c>
    </row>
    <row r="37" spans="1:7" s="53" customFormat="1" ht="15.75" customHeight="1">
      <c r="A37" s="82" t="s">
        <v>156</v>
      </c>
      <c r="B37" s="44" t="s">
        <v>152</v>
      </c>
      <c r="C37" s="44" t="s">
        <v>30</v>
      </c>
      <c r="D37" s="44" t="s">
        <v>74</v>
      </c>
      <c r="E37" s="44" t="s">
        <v>157</v>
      </c>
      <c r="F37" s="43"/>
      <c r="G37" s="93">
        <f>G38</f>
        <v>118.8</v>
      </c>
    </row>
    <row r="38" spans="1:7" s="53" customFormat="1" ht="15.75">
      <c r="A38" s="42" t="s">
        <v>177</v>
      </c>
      <c r="B38" s="43" t="s">
        <v>152</v>
      </c>
      <c r="C38" s="43" t="s">
        <v>30</v>
      </c>
      <c r="D38" s="43" t="s">
        <v>74</v>
      </c>
      <c r="E38" s="43" t="s">
        <v>157</v>
      </c>
      <c r="F38" s="43" t="s">
        <v>178</v>
      </c>
      <c r="G38" s="33">
        <v>118.8</v>
      </c>
    </row>
    <row r="39" spans="1:7" s="53" customFormat="1" ht="18.75">
      <c r="A39" s="54" t="s">
        <v>169</v>
      </c>
      <c r="B39" s="55" t="s">
        <v>152</v>
      </c>
      <c r="C39" s="55" t="s">
        <v>13</v>
      </c>
      <c r="D39" s="55"/>
      <c r="E39" s="55"/>
      <c r="F39" s="55"/>
      <c r="G39" s="34">
        <f>G40+G85</f>
        <v>109368.20000000001</v>
      </c>
    </row>
    <row r="40" spans="1:7" s="53" customFormat="1" ht="18.75">
      <c r="A40" s="91" t="s">
        <v>7</v>
      </c>
      <c r="B40" s="55" t="s">
        <v>152</v>
      </c>
      <c r="C40" s="58" t="s">
        <v>13</v>
      </c>
      <c r="D40" s="58" t="s">
        <v>14</v>
      </c>
      <c r="E40" s="59"/>
      <c r="F40" s="59"/>
      <c r="G40" s="224">
        <f>G41+G46+G51+G70+G65+G56</f>
        <v>75569.1</v>
      </c>
    </row>
    <row r="41" spans="1:7" s="53" customFormat="1" ht="15.75">
      <c r="A41" s="120" t="s">
        <v>218</v>
      </c>
      <c r="B41" s="44" t="s">
        <v>152</v>
      </c>
      <c r="C41" s="44" t="s">
        <v>13</v>
      </c>
      <c r="D41" s="44" t="s">
        <v>14</v>
      </c>
      <c r="E41" s="44" t="s">
        <v>24</v>
      </c>
      <c r="F41" s="44"/>
      <c r="G41" s="93">
        <f>G42</f>
        <v>32015.5</v>
      </c>
    </row>
    <row r="42" spans="1:7" s="53" customFormat="1" ht="15.75">
      <c r="A42" s="82" t="s">
        <v>11</v>
      </c>
      <c r="B42" s="44" t="s">
        <v>152</v>
      </c>
      <c r="C42" s="44" t="s">
        <v>13</v>
      </c>
      <c r="D42" s="44" t="s">
        <v>14</v>
      </c>
      <c r="E42" s="44" t="s">
        <v>25</v>
      </c>
      <c r="F42" s="44"/>
      <c r="G42" s="93">
        <f>G43+G44+G45</f>
        <v>32015.5</v>
      </c>
    </row>
    <row r="43" spans="1:7" s="53" customFormat="1" ht="47.25">
      <c r="A43" s="83" t="s">
        <v>360</v>
      </c>
      <c r="B43" s="43" t="s">
        <v>152</v>
      </c>
      <c r="C43" s="43" t="s">
        <v>13</v>
      </c>
      <c r="D43" s="43" t="s">
        <v>14</v>
      </c>
      <c r="E43" s="43" t="s">
        <v>25</v>
      </c>
      <c r="F43" s="43" t="s">
        <v>176</v>
      </c>
      <c r="G43" s="33">
        <v>23180.1</v>
      </c>
    </row>
    <row r="44" spans="1:7" s="53" customFormat="1" ht="15.75">
      <c r="A44" s="42" t="s">
        <v>177</v>
      </c>
      <c r="B44" s="43" t="s">
        <v>152</v>
      </c>
      <c r="C44" s="43" t="s">
        <v>13</v>
      </c>
      <c r="D44" s="43" t="s">
        <v>14</v>
      </c>
      <c r="E44" s="43" t="s">
        <v>25</v>
      </c>
      <c r="F44" s="43" t="s">
        <v>178</v>
      </c>
      <c r="G44" s="33">
        <v>8467.5</v>
      </c>
    </row>
    <row r="45" spans="1:7" s="53" customFormat="1" ht="15.75">
      <c r="A45" s="190" t="s">
        <v>179</v>
      </c>
      <c r="B45" s="43" t="s">
        <v>152</v>
      </c>
      <c r="C45" s="43" t="s">
        <v>13</v>
      </c>
      <c r="D45" s="43" t="s">
        <v>14</v>
      </c>
      <c r="E45" s="43" t="s">
        <v>25</v>
      </c>
      <c r="F45" s="43" t="s">
        <v>180</v>
      </c>
      <c r="G45" s="33">
        <v>367.9</v>
      </c>
    </row>
    <row r="46" spans="1:7" s="53" customFormat="1" ht="15.75">
      <c r="A46" s="8" t="s">
        <v>8</v>
      </c>
      <c r="B46" s="44" t="s">
        <v>152</v>
      </c>
      <c r="C46" s="44" t="s">
        <v>13</v>
      </c>
      <c r="D46" s="44" t="s">
        <v>14</v>
      </c>
      <c r="E46" s="44" t="s">
        <v>16</v>
      </c>
      <c r="F46" s="44"/>
      <c r="G46" s="93">
        <f>G47</f>
        <v>5420.999999999999</v>
      </c>
    </row>
    <row r="47" spans="1:7" s="53" customFormat="1" ht="15.75">
      <c r="A47" s="8" t="s">
        <v>11</v>
      </c>
      <c r="B47" s="44" t="s">
        <v>152</v>
      </c>
      <c r="C47" s="44" t="s">
        <v>26</v>
      </c>
      <c r="D47" s="44" t="s">
        <v>14</v>
      </c>
      <c r="E47" s="44" t="s">
        <v>27</v>
      </c>
      <c r="F47" s="44"/>
      <c r="G47" s="93">
        <f>G48+G49+G50</f>
        <v>5420.999999999999</v>
      </c>
    </row>
    <row r="48" spans="1:7" s="53" customFormat="1" ht="47.25">
      <c r="A48" s="83" t="s">
        <v>360</v>
      </c>
      <c r="B48" s="43" t="s">
        <v>152</v>
      </c>
      <c r="C48" s="43" t="s">
        <v>26</v>
      </c>
      <c r="D48" s="43" t="s">
        <v>14</v>
      </c>
      <c r="E48" s="43" t="s">
        <v>27</v>
      </c>
      <c r="F48" s="43" t="s">
        <v>176</v>
      </c>
      <c r="G48" s="33">
        <v>4344.9</v>
      </c>
    </row>
    <row r="49" spans="1:7" s="53" customFormat="1" ht="15.75">
      <c r="A49" s="42" t="s">
        <v>177</v>
      </c>
      <c r="B49" s="43" t="s">
        <v>152</v>
      </c>
      <c r="C49" s="43" t="s">
        <v>26</v>
      </c>
      <c r="D49" s="43" t="s">
        <v>14</v>
      </c>
      <c r="E49" s="43" t="s">
        <v>27</v>
      </c>
      <c r="F49" s="43" t="s">
        <v>178</v>
      </c>
      <c r="G49" s="33">
        <v>1041.2</v>
      </c>
    </row>
    <row r="50" spans="1:7" s="53" customFormat="1" ht="15.75">
      <c r="A50" s="190" t="s">
        <v>179</v>
      </c>
      <c r="B50" s="43" t="s">
        <v>152</v>
      </c>
      <c r="C50" s="43" t="s">
        <v>26</v>
      </c>
      <c r="D50" s="43" t="s">
        <v>14</v>
      </c>
      <c r="E50" s="43" t="s">
        <v>27</v>
      </c>
      <c r="F50" s="43" t="s">
        <v>180</v>
      </c>
      <c r="G50" s="33">
        <v>34.9</v>
      </c>
    </row>
    <row r="51" spans="1:7" s="53" customFormat="1" ht="15.75">
      <c r="A51" s="8" t="s">
        <v>9</v>
      </c>
      <c r="B51" s="44" t="s">
        <v>152</v>
      </c>
      <c r="C51" s="44" t="s">
        <v>13</v>
      </c>
      <c r="D51" s="44" t="s">
        <v>14</v>
      </c>
      <c r="E51" s="44" t="s">
        <v>17</v>
      </c>
      <c r="F51" s="44"/>
      <c r="G51" s="93">
        <f>G52</f>
        <v>15945</v>
      </c>
    </row>
    <row r="52" spans="1:7" s="53" customFormat="1" ht="15.75">
      <c r="A52" s="8" t="s">
        <v>11</v>
      </c>
      <c r="B52" s="44" t="s">
        <v>152</v>
      </c>
      <c r="C52" s="44" t="s">
        <v>13</v>
      </c>
      <c r="D52" s="44" t="s">
        <v>14</v>
      </c>
      <c r="E52" s="44" t="s">
        <v>28</v>
      </c>
      <c r="F52" s="44"/>
      <c r="G52" s="93">
        <f>G53+G54+G55</f>
        <v>15945</v>
      </c>
    </row>
    <row r="53" spans="1:7" s="53" customFormat="1" ht="47.25">
      <c r="A53" s="83" t="s">
        <v>360</v>
      </c>
      <c r="B53" s="43" t="s">
        <v>152</v>
      </c>
      <c r="C53" s="43" t="s">
        <v>13</v>
      </c>
      <c r="D53" s="43" t="s">
        <v>14</v>
      </c>
      <c r="E53" s="43" t="s">
        <v>28</v>
      </c>
      <c r="F53" s="43" t="s">
        <v>176</v>
      </c>
      <c r="G53" s="33">
        <v>12039.8</v>
      </c>
    </row>
    <row r="54" spans="1:7" s="53" customFormat="1" ht="15.75">
      <c r="A54" s="42" t="s">
        <v>177</v>
      </c>
      <c r="B54" s="43" t="s">
        <v>152</v>
      </c>
      <c r="C54" s="43" t="s">
        <v>13</v>
      </c>
      <c r="D54" s="43" t="s">
        <v>14</v>
      </c>
      <c r="E54" s="43" t="s">
        <v>28</v>
      </c>
      <c r="F54" s="43" t="s">
        <v>178</v>
      </c>
      <c r="G54" s="33">
        <v>3874.6</v>
      </c>
    </row>
    <row r="55" spans="1:7" s="53" customFormat="1" ht="15.75">
      <c r="A55" s="190" t="s">
        <v>179</v>
      </c>
      <c r="B55" s="43" t="s">
        <v>152</v>
      </c>
      <c r="C55" s="43" t="s">
        <v>13</v>
      </c>
      <c r="D55" s="43" t="s">
        <v>14</v>
      </c>
      <c r="E55" s="43" t="s">
        <v>28</v>
      </c>
      <c r="F55" s="43" t="s">
        <v>180</v>
      </c>
      <c r="G55" s="33">
        <v>30.6</v>
      </c>
    </row>
    <row r="56" spans="1:7" s="153" customFormat="1" ht="15.75">
      <c r="A56" s="158" t="s">
        <v>256</v>
      </c>
      <c r="B56" s="2" t="s">
        <v>152</v>
      </c>
      <c r="C56" s="2" t="s">
        <v>13</v>
      </c>
      <c r="D56" s="2" t="s">
        <v>14</v>
      </c>
      <c r="E56" s="2" t="s">
        <v>304</v>
      </c>
      <c r="F56" s="2"/>
      <c r="G56" s="119">
        <f>G57+G62</f>
        <v>2550</v>
      </c>
    </row>
    <row r="57" spans="1:7" s="153" customFormat="1" ht="31.5">
      <c r="A57" s="159" t="s">
        <v>257</v>
      </c>
      <c r="B57" s="2" t="s">
        <v>152</v>
      </c>
      <c r="C57" s="2" t="s">
        <v>13</v>
      </c>
      <c r="D57" s="2" t="s">
        <v>14</v>
      </c>
      <c r="E57" s="2" t="s">
        <v>305</v>
      </c>
      <c r="F57" s="2"/>
      <c r="G57" s="119">
        <f>G58+G60</f>
        <v>2500</v>
      </c>
    </row>
    <row r="58" spans="1:7" s="153" customFormat="1" ht="15.75">
      <c r="A58" s="5" t="s">
        <v>364</v>
      </c>
      <c r="B58" s="2" t="s">
        <v>152</v>
      </c>
      <c r="C58" s="2" t="s">
        <v>13</v>
      </c>
      <c r="D58" s="2" t="s">
        <v>14</v>
      </c>
      <c r="E58" s="2" t="s">
        <v>373</v>
      </c>
      <c r="F58" s="2"/>
      <c r="G58" s="119">
        <f>G59</f>
        <v>2000</v>
      </c>
    </row>
    <row r="59" spans="1:7" s="153" customFormat="1" ht="15.75">
      <c r="A59" s="107" t="s">
        <v>177</v>
      </c>
      <c r="B59" s="105" t="s">
        <v>152</v>
      </c>
      <c r="C59" s="105" t="s">
        <v>13</v>
      </c>
      <c r="D59" s="105" t="s">
        <v>14</v>
      </c>
      <c r="E59" s="105" t="s">
        <v>373</v>
      </c>
      <c r="F59" s="105" t="s">
        <v>178</v>
      </c>
      <c r="G59" s="146">
        <v>2000</v>
      </c>
    </row>
    <row r="60" spans="1:7" s="153" customFormat="1" ht="31.5">
      <c r="A60" s="5" t="s">
        <v>365</v>
      </c>
      <c r="B60" s="2" t="s">
        <v>152</v>
      </c>
      <c r="C60" s="2" t="s">
        <v>13</v>
      </c>
      <c r="D60" s="2" t="s">
        <v>14</v>
      </c>
      <c r="E60" s="2" t="s">
        <v>374</v>
      </c>
      <c r="F60" s="105"/>
      <c r="G60" s="106">
        <f>G61</f>
        <v>500</v>
      </c>
    </row>
    <row r="61" spans="1:7" s="153" customFormat="1" ht="15.75">
      <c r="A61" s="107" t="s">
        <v>177</v>
      </c>
      <c r="B61" s="105" t="s">
        <v>152</v>
      </c>
      <c r="C61" s="105" t="s">
        <v>13</v>
      </c>
      <c r="D61" s="105" t="s">
        <v>14</v>
      </c>
      <c r="E61" s="105" t="s">
        <v>374</v>
      </c>
      <c r="F61" s="105" t="s">
        <v>178</v>
      </c>
      <c r="G61" s="26">
        <v>500</v>
      </c>
    </row>
    <row r="62" spans="1:7" s="153" customFormat="1" ht="31.5">
      <c r="A62" s="222" t="s">
        <v>396</v>
      </c>
      <c r="B62" s="7" t="s">
        <v>152</v>
      </c>
      <c r="C62" s="7" t="s">
        <v>13</v>
      </c>
      <c r="D62" s="7" t="s">
        <v>14</v>
      </c>
      <c r="E62" s="2" t="s">
        <v>395</v>
      </c>
      <c r="F62" s="152"/>
      <c r="G62" s="119">
        <f>G63</f>
        <v>50</v>
      </c>
    </row>
    <row r="63" spans="1:7" s="153" customFormat="1" ht="38.25" customHeight="1">
      <c r="A63" s="223" t="s">
        <v>397</v>
      </c>
      <c r="B63" s="7" t="s">
        <v>152</v>
      </c>
      <c r="C63" s="7" t="s">
        <v>13</v>
      </c>
      <c r="D63" s="7" t="s">
        <v>14</v>
      </c>
      <c r="E63" s="2" t="s">
        <v>394</v>
      </c>
      <c r="F63" s="7"/>
      <c r="G63" s="119">
        <f>G64</f>
        <v>50</v>
      </c>
    </row>
    <row r="64" spans="1:7" s="153" customFormat="1" ht="18" customHeight="1">
      <c r="A64" s="42" t="s">
        <v>191</v>
      </c>
      <c r="B64" s="152" t="s">
        <v>152</v>
      </c>
      <c r="C64" s="152" t="s">
        <v>13</v>
      </c>
      <c r="D64" s="152" t="s">
        <v>14</v>
      </c>
      <c r="E64" s="105" t="s">
        <v>394</v>
      </c>
      <c r="F64" s="152" t="s">
        <v>187</v>
      </c>
      <c r="G64" s="146">
        <v>50</v>
      </c>
    </row>
    <row r="65" spans="1:7" s="53" customFormat="1" ht="31.5">
      <c r="A65" s="150" t="s">
        <v>235</v>
      </c>
      <c r="B65" s="62" t="s">
        <v>152</v>
      </c>
      <c r="C65" s="62" t="s">
        <v>13</v>
      </c>
      <c r="D65" s="62" t="s">
        <v>14</v>
      </c>
      <c r="E65" s="151" t="s">
        <v>300</v>
      </c>
      <c r="F65" s="62"/>
      <c r="G65" s="93">
        <f>G66</f>
        <v>5013.3</v>
      </c>
    </row>
    <row r="66" spans="1:7" s="53" customFormat="1" ht="31.5">
      <c r="A66" s="115" t="s">
        <v>236</v>
      </c>
      <c r="B66" s="44" t="s">
        <v>152</v>
      </c>
      <c r="C66" s="44" t="s">
        <v>13</v>
      </c>
      <c r="D66" s="44" t="s">
        <v>14</v>
      </c>
      <c r="E66" s="137" t="s">
        <v>301</v>
      </c>
      <c r="F66" s="44"/>
      <c r="G66" s="93">
        <f>G67</f>
        <v>5013.3</v>
      </c>
    </row>
    <row r="67" spans="1:7" s="53" customFormat="1" ht="31.5">
      <c r="A67" s="115" t="s">
        <v>237</v>
      </c>
      <c r="B67" s="44" t="s">
        <v>152</v>
      </c>
      <c r="C67" s="44" t="s">
        <v>13</v>
      </c>
      <c r="D67" s="44" t="s">
        <v>14</v>
      </c>
      <c r="E67" s="137" t="s">
        <v>302</v>
      </c>
      <c r="F67" s="44"/>
      <c r="G67" s="93">
        <f>G68</f>
        <v>5013.3</v>
      </c>
    </row>
    <row r="68" spans="1:7" s="53" customFormat="1" ht="47.25">
      <c r="A68" s="115" t="s">
        <v>357</v>
      </c>
      <c r="B68" s="44" t="s">
        <v>152</v>
      </c>
      <c r="C68" s="44" t="s">
        <v>13</v>
      </c>
      <c r="D68" s="44" t="s">
        <v>14</v>
      </c>
      <c r="E68" s="137" t="s">
        <v>303</v>
      </c>
      <c r="F68" s="44"/>
      <c r="G68" s="93">
        <f>G69</f>
        <v>5013.3</v>
      </c>
    </row>
    <row r="69" spans="1:7" s="53" customFormat="1" ht="15.75">
      <c r="A69" s="42" t="s">
        <v>177</v>
      </c>
      <c r="B69" s="46" t="s">
        <v>152</v>
      </c>
      <c r="C69" s="43" t="s">
        <v>13</v>
      </c>
      <c r="D69" s="43" t="s">
        <v>14</v>
      </c>
      <c r="E69" s="194" t="s">
        <v>303</v>
      </c>
      <c r="F69" s="43" t="s">
        <v>178</v>
      </c>
      <c r="G69" s="33">
        <v>5013.3</v>
      </c>
    </row>
    <row r="70" spans="1:7" s="53" customFormat="1" ht="15.75">
      <c r="A70" s="8" t="s">
        <v>238</v>
      </c>
      <c r="B70" s="44" t="s">
        <v>152</v>
      </c>
      <c r="C70" s="44" t="s">
        <v>13</v>
      </c>
      <c r="D70" s="44" t="s">
        <v>14</v>
      </c>
      <c r="E70" s="44" t="s">
        <v>47</v>
      </c>
      <c r="F70" s="44"/>
      <c r="G70" s="93">
        <f>G71+G77+G75+G81+G79+G73+G83</f>
        <v>14624.3</v>
      </c>
    </row>
    <row r="71" spans="1:7" s="53" customFormat="1" ht="15.75" customHeight="1">
      <c r="A71" s="82" t="s">
        <v>239</v>
      </c>
      <c r="B71" s="44" t="s">
        <v>152</v>
      </c>
      <c r="C71" s="44" t="s">
        <v>13</v>
      </c>
      <c r="D71" s="44" t="s">
        <v>14</v>
      </c>
      <c r="E71" s="44" t="s">
        <v>48</v>
      </c>
      <c r="F71" s="57"/>
      <c r="G71" s="119">
        <f>G72</f>
        <v>67.6</v>
      </c>
    </row>
    <row r="72" spans="1:7" s="53" customFormat="1" ht="15.75">
      <c r="A72" s="42" t="s">
        <v>177</v>
      </c>
      <c r="B72" s="43" t="s">
        <v>152</v>
      </c>
      <c r="C72" s="43" t="s">
        <v>13</v>
      </c>
      <c r="D72" s="43" t="s">
        <v>14</v>
      </c>
      <c r="E72" s="43" t="s">
        <v>48</v>
      </c>
      <c r="F72" s="43" t="s">
        <v>178</v>
      </c>
      <c r="G72" s="146">
        <v>67.6</v>
      </c>
    </row>
    <row r="73" spans="1:7" s="53" customFormat="1" ht="31.5">
      <c r="A73" s="8" t="s">
        <v>242</v>
      </c>
      <c r="B73" s="44" t="s">
        <v>152</v>
      </c>
      <c r="C73" s="44" t="s">
        <v>13</v>
      </c>
      <c r="D73" s="44" t="s">
        <v>14</v>
      </c>
      <c r="E73" s="44" t="s">
        <v>232</v>
      </c>
      <c r="F73" s="44"/>
      <c r="G73" s="93">
        <f>G74</f>
        <v>500</v>
      </c>
    </row>
    <row r="74" spans="1:7" s="53" customFormat="1" ht="15.75">
      <c r="A74" s="42" t="s">
        <v>177</v>
      </c>
      <c r="B74" s="43" t="s">
        <v>152</v>
      </c>
      <c r="C74" s="43" t="s">
        <v>13</v>
      </c>
      <c r="D74" s="43" t="s">
        <v>14</v>
      </c>
      <c r="E74" s="43" t="s">
        <v>232</v>
      </c>
      <c r="F74" s="43" t="s">
        <v>178</v>
      </c>
      <c r="G74" s="33">
        <v>500</v>
      </c>
    </row>
    <row r="75" spans="1:7" s="53" customFormat="1" ht="31.5">
      <c r="A75" s="8" t="s">
        <v>243</v>
      </c>
      <c r="B75" s="44" t="s">
        <v>152</v>
      </c>
      <c r="C75" s="44" t="s">
        <v>13</v>
      </c>
      <c r="D75" s="44" t="s">
        <v>14</v>
      </c>
      <c r="E75" s="44" t="s">
        <v>170</v>
      </c>
      <c r="F75" s="43"/>
      <c r="G75" s="119">
        <f>G76</f>
        <v>503.5</v>
      </c>
    </row>
    <row r="76" spans="1:7" s="53" customFormat="1" ht="15.75">
      <c r="A76" s="42" t="s">
        <v>177</v>
      </c>
      <c r="B76" s="43" t="s">
        <v>152</v>
      </c>
      <c r="C76" s="43" t="s">
        <v>13</v>
      </c>
      <c r="D76" s="43" t="s">
        <v>14</v>
      </c>
      <c r="E76" s="43" t="s">
        <v>170</v>
      </c>
      <c r="F76" s="43" t="s">
        <v>178</v>
      </c>
      <c r="G76" s="146">
        <v>503.5</v>
      </c>
    </row>
    <row r="77" spans="1:7" s="53" customFormat="1" ht="31.5">
      <c r="A77" s="82" t="s">
        <v>244</v>
      </c>
      <c r="B77" s="44" t="s">
        <v>152</v>
      </c>
      <c r="C77" s="44" t="s">
        <v>13</v>
      </c>
      <c r="D77" s="44" t="s">
        <v>14</v>
      </c>
      <c r="E77" s="44" t="s">
        <v>145</v>
      </c>
      <c r="F77" s="44"/>
      <c r="G77" s="119">
        <f>G78</f>
        <v>699.8</v>
      </c>
    </row>
    <row r="78" spans="1:7" s="53" customFormat="1" ht="15.75">
      <c r="A78" s="42" t="s">
        <v>177</v>
      </c>
      <c r="B78" s="43" t="s">
        <v>152</v>
      </c>
      <c r="C78" s="43" t="s">
        <v>13</v>
      </c>
      <c r="D78" s="43" t="s">
        <v>14</v>
      </c>
      <c r="E78" s="43" t="s">
        <v>145</v>
      </c>
      <c r="F78" s="43" t="s">
        <v>178</v>
      </c>
      <c r="G78" s="146">
        <v>699.8</v>
      </c>
    </row>
    <row r="79" spans="1:7" s="53" customFormat="1" ht="31.5">
      <c r="A79" s="82" t="s">
        <v>245</v>
      </c>
      <c r="B79" s="44" t="s">
        <v>152</v>
      </c>
      <c r="C79" s="44" t="s">
        <v>13</v>
      </c>
      <c r="D79" s="44" t="s">
        <v>14</v>
      </c>
      <c r="E79" s="44" t="s">
        <v>224</v>
      </c>
      <c r="F79" s="44"/>
      <c r="G79" s="119">
        <f>G80</f>
        <v>12255.4</v>
      </c>
    </row>
    <row r="80" spans="1:7" s="53" customFormat="1" ht="47.25">
      <c r="A80" s="83" t="s">
        <v>360</v>
      </c>
      <c r="B80" s="43" t="s">
        <v>152</v>
      </c>
      <c r="C80" s="43" t="s">
        <v>13</v>
      </c>
      <c r="D80" s="43" t="s">
        <v>14</v>
      </c>
      <c r="E80" s="43" t="s">
        <v>224</v>
      </c>
      <c r="F80" s="43" t="s">
        <v>176</v>
      </c>
      <c r="G80" s="146">
        <v>12255.4</v>
      </c>
    </row>
    <row r="81" spans="1:7" s="53" customFormat="1" ht="31.5">
      <c r="A81" s="8" t="s">
        <v>246</v>
      </c>
      <c r="B81" s="44" t="s">
        <v>152</v>
      </c>
      <c r="C81" s="44" t="s">
        <v>13</v>
      </c>
      <c r="D81" s="44" t="s">
        <v>14</v>
      </c>
      <c r="E81" s="44" t="s">
        <v>175</v>
      </c>
      <c r="F81" s="44"/>
      <c r="G81" s="119">
        <f>G82</f>
        <v>98.1</v>
      </c>
    </row>
    <row r="82" spans="1:7" s="53" customFormat="1" ht="15.75">
      <c r="A82" s="42" t="s">
        <v>177</v>
      </c>
      <c r="B82" s="43" t="s">
        <v>152</v>
      </c>
      <c r="C82" s="43" t="s">
        <v>13</v>
      </c>
      <c r="D82" s="43" t="s">
        <v>14</v>
      </c>
      <c r="E82" s="43" t="s">
        <v>175</v>
      </c>
      <c r="F82" s="43" t="s">
        <v>178</v>
      </c>
      <c r="G82" s="146">
        <v>98.1</v>
      </c>
    </row>
    <row r="83" spans="1:7" s="153" customFormat="1" ht="31.5">
      <c r="A83" s="5" t="s">
        <v>387</v>
      </c>
      <c r="B83" s="2" t="s">
        <v>152</v>
      </c>
      <c r="C83" s="2" t="s">
        <v>13</v>
      </c>
      <c r="D83" s="2" t="s">
        <v>14</v>
      </c>
      <c r="E83" s="2" t="s">
        <v>386</v>
      </c>
      <c r="F83" s="105"/>
      <c r="G83" s="119">
        <f>G84</f>
        <v>499.9</v>
      </c>
    </row>
    <row r="84" spans="1:7" s="153" customFormat="1" ht="15.75">
      <c r="A84" s="107" t="s">
        <v>177</v>
      </c>
      <c r="B84" s="105" t="s">
        <v>152</v>
      </c>
      <c r="C84" s="105" t="s">
        <v>13</v>
      </c>
      <c r="D84" s="105" t="s">
        <v>14</v>
      </c>
      <c r="E84" s="105" t="s">
        <v>386</v>
      </c>
      <c r="F84" s="105" t="s">
        <v>178</v>
      </c>
      <c r="G84" s="146">
        <v>499.9</v>
      </c>
    </row>
    <row r="85" spans="1:7" s="53" customFormat="1" ht="18.75">
      <c r="A85" s="54" t="s">
        <v>129</v>
      </c>
      <c r="B85" s="55" t="s">
        <v>152</v>
      </c>
      <c r="C85" s="55" t="s">
        <v>13</v>
      </c>
      <c r="D85" s="55" t="s">
        <v>36</v>
      </c>
      <c r="E85" s="55"/>
      <c r="F85" s="55"/>
      <c r="G85" s="224">
        <f>G86+G90</f>
        <v>33799.1</v>
      </c>
    </row>
    <row r="86" spans="1:7" s="53" customFormat="1" ht="31.5">
      <c r="A86" s="82" t="s">
        <v>18</v>
      </c>
      <c r="B86" s="44" t="s">
        <v>152</v>
      </c>
      <c r="C86" s="44" t="s">
        <v>13</v>
      </c>
      <c r="D86" s="44" t="s">
        <v>36</v>
      </c>
      <c r="E86" s="44" t="s">
        <v>19</v>
      </c>
      <c r="F86" s="44"/>
      <c r="G86" s="93">
        <f>G87</f>
        <v>2506.7999999999997</v>
      </c>
    </row>
    <row r="87" spans="1:7" s="53" customFormat="1" ht="15.75">
      <c r="A87" s="82" t="s">
        <v>10</v>
      </c>
      <c r="B87" s="44" t="s">
        <v>152</v>
      </c>
      <c r="C87" s="44" t="s">
        <v>13</v>
      </c>
      <c r="D87" s="44" t="s">
        <v>36</v>
      </c>
      <c r="E87" s="44" t="s">
        <v>21</v>
      </c>
      <c r="F87" s="44"/>
      <c r="G87" s="93">
        <f>G88+G89</f>
        <v>2506.7999999999997</v>
      </c>
    </row>
    <row r="88" spans="1:7" s="53" customFormat="1" ht="47.25">
      <c r="A88" s="83" t="s">
        <v>360</v>
      </c>
      <c r="B88" s="43" t="s">
        <v>152</v>
      </c>
      <c r="C88" s="43" t="s">
        <v>13</v>
      </c>
      <c r="D88" s="43" t="s">
        <v>36</v>
      </c>
      <c r="E88" s="43" t="s">
        <v>21</v>
      </c>
      <c r="F88" s="43" t="s">
        <v>176</v>
      </c>
      <c r="G88" s="33">
        <v>2376.7</v>
      </c>
    </row>
    <row r="89" spans="1:7" s="53" customFormat="1" ht="15.75">
      <c r="A89" s="42" t="s">
        <v>177</v>
      </c>
      <c r="B89" s="43" t="s">
        <v>152</v>
      </c>
      <c r="C89" s="43" t="s">
        <v>13</v>
      </c>
      <c r="D89" s="43" t="s">
        <v>36</v>
      </c>
      <c r="E89" s="43" t="s">
        <v>21</v>
      </c>
      <c r="F89" s="43" t="s">
        <v>178</v>
      </c>
      <c r="G89" s="33">
        <v>130.1</v>
      </c>
    </row>
    <row r="90" spans="1:7" s="53" customFormat="1" ht="47.25">
      <c r="A90" s="8" t="s">
        <v>22</v>
      </c>
      <c r="B90" s="44" t="s">
        <v>152</v>
      </c>
      <c r="C90" s="44" t="s">
        <v>13</v>
      </c>
      <c r="D90" s="44" t="s">
        <v>36</v>
      </c>
      <c r="E90" s="44" t="s">
        <v>15</v>
      </c>
      <c r="F90" s="44"/>
      <c r="G90" s="93">
        <f>G91</f>
        <v>31292.3</v>
      </c>
    </row>
    <row r="91" spans="1:7" s="53" customFormat="1" ht="15.75">
      <c r="A91" s="8" t="s">
        <v>11</v>
      </c>
      <c r="B91" s="44" t="s">
        <v>152</v>
      </c>
      <c r="C91" s="44" t="s">
        <v>13</v>
      </c>
      <c r="D91" s="44" t="s">
        <v>36</v>
      </c>
      <c r="E91" s="44" t="s">
        <v>23</v>
      </c>
      <c r="F91" s="44"/>
      <c r="G91" s="93">
        <f>G92+G93+G94</f>
        <v>31292.3</v>
      </c>
    </row>
    <row r="92" spans="1:7" s="53" customFormat="1" ht="47.25">
      <c r="A92" s="83" t="s">
        <v>360</v>
      </c>
      <c r="B92" s="43" t="s">
        <v>152</v>
      </c>
      <c r="C92" s="43" t="s">
        <v>13</v>
      </c>
      <c r="D92" s="43" t="s">
        <v>36</v>
      </c>
      <c r="E92" s="43" t="s">
        <v>23</v>
      </c>
      <c r="F92" s="43" t="s">
        <v>176</v>
      </c>
      <c r="G92" s="33">
        <v>29848.5</v>
      </c>
    </row>
    <row r="93" spans="1:7" s="53" customFormat="1" ht="15.75">
      <c r="A93" s="42" t="s">
        <v>177</v>
      </c>
      <c r="B93" s="43" t="s">
        <v>152</v>
      </c>
      <c r="C93" s="43" t="s">
        <v>13</v>
      </c>
      <c r="D93" s="43" t="s">
        <v>36</v>
      </c>
      <c r="E93" s="43" t="s">
        <v>23</v>
      </c>
      <c r="F93" s="43" t="s">
        <v>178</v>
      </c>
      <c r="G93" s="33">
        <v>1440.8</v>
      </c>
    </row>
    <row r="94" spans="1:7" s="53" customFormat="1" ht="15.75">
      <c r="A94" s="190" t="s">
        <v>179</v>
      </c>
      <c r="B94" s="43" t="s">
        <v>152</v>
      </c>
      <c r="C94" s="43" t="s">
        <v>13</v>
      </c>
      <c r="D94" s="43" t="s">
        <v>36</v>
      </c>
      <c r="E94" s="43" t="s">
        <v>23</v>
      </c>
      <c r="F94" s="43" t="s">
        <v>180</v>
      </c>
      <c r="G94" s="33">
        <v>3</v>
      </c>
    </row>
    <row r="95" spans="1:7" s="53" customFormat="1" ht="18.75">
      <c r="A95" s="54" t="s">
        <v>76</v>
      </c>
      <c r="B95" s="212" t="s">
        <v>152</v>
      </c>
      <c r="C95" s="212" t="s">
        <v>77</v>
      </c>
      <c r="D95" s="208"/>
      <c r="E95" s="208"/>
      <c r="F95" s="208"/>
      <c r="G95" s="119">
        <f>G96</f>
        <v>305.7</v>
      </c>
    </row>
    <row r="96" spans="1:7" s="53" customFormat="1" ht="18.75">
      <c r="A96" s="90" t="s">
        <v>83</v>
      </c>
      <c r="B96" s="214" t="s">
        <v>152</v>
      </c>
      <c r="C96" s="212" t="s">
        <v>77</v>
      </c>
      <c r="D96" s="212" t="s">
        <v>51</v>
      </c>
      <c r="E96" s="212"/>
      <c r="F96" s="208"/>
      <c r="G96" s="119">
        <f>G97</f>
        <v>305.7</v>
      </c>
    </row>
    <row r="97" spans="1:7" s="53" customFormat="1" ht="15.75">
      <c r="A97" s="82" t="s">
        <v>84</v>
      </c>
      <c r="B97" s="215" t="s">
        <v>152</v>
      </c>
      <c r="C97" s="216" t="s">
        <v>77</v>
      </c>
      <c r="D97" s="216" t="s">
        <v>51</v>
      </c>
      <c r="E97" s="216" t="s">
        <v>85</v>
      </c>
      <c r="F97" s="208"/>
      <c r="G97" s="213">
        <f>G98</f>
        <v>305.7</v>
      </c>
    </row>
    <row r="98" spans="1:7" s="53" customFormat="1" ht="15.75">
      <c r="A98" s="8" t="s">
        <v>86</v>
      </c>
      <c r="B98" s="215" t="s">
        <v>152</v>
      </c>
      <c r="C98" s="216" t="s">
        <v>77</v>
      </c>
      <c r="D98" s="216" t="s">
        <v>51</v>
      </c>
      <c r="E98" s="216" t="s">
        <v>87</v>
      </c>
      <c r="F98" s="216"/>
      <c r="G98" s="213">
        <f>G99</f>
        <v>305.7</v>
      </c>
    </row>
    <row r="99" spans="1:7" s="53" customFormat="1" ht="32.25" customHeight="1">
      <c r="A99" s="83" t="s">
        <v>360</v>
      </c>
      <c r="B99" s="59" t="s">
        <v>152</v>
      </c>
      <c r="C99" s="43" t="s">
        <v>77</v>
      </c>
      <c r="D99" s="43" t="s">
        <v>51</v>
      </c>
      <c r="E99" s="43" t="s">
        <v>87</v>
      </c>
      <c r="F99" s="105" t="s">
        <v>176</v>
      </c>
      <c r="G99" s="33">
        <v>305.7</v>
      </c>
    </row>
    <row r="100" spans="1:7" ht="37.5">
      <c r="A100" s="90" t="s">
        <v>229</v>
      </c>
      <c r="B100" s="63">
        <v>903</v>
      </c>
      <c r="C100" s="96"/>
      <c r="D100" s="96"/>
      <c r="E100" s="96"/>
      <c r="F100" s="96"/>
      <c r="G100" s="34">
        <f>G101+G239</f>
        <v>553517.7</v>
      </c>
    </row>
    <row r="101" spans="1:7" ht="18.75">
      <c r="A101" s="54" t="s">
        <v>110</v>
      </c>
      <c r="B101" s="64" t="s">
        <v>111</v>
      </c>
      <c r="C101" s="55" t="s">
        <v>30</v>
      </c>
      <c r="D101" s="45"/>
      <c r="E101" s="45"/>
      <c r="F101" s="45"/>
      <c r="G101" s="37">
        <f>G102+G140+G181+G185+G211</f>
        <v>551943.5</v>
      </c>
    </row>
    <row r="102" spans="1:7" ht="18.75">
      <c r="A102" s="91" t="s">
        <v>39</v>
      </c>
      <c r="B102" s="51">
        <v>903</v>
      </c>
      <c r="C102" s="58" t="s">
        <v>30</v>
      </c>
      <c r="D102" s="58" t="s">
        <v>14</v>
      </c>
      <c r="E102" s="58"/>
      <c r="F102" s="58"/>
      <c r="G102" s="224">
        <f>G103+G109+G121+G127+G137+G116</f>
        <v>162229.19999999998</v>
      </c>
    </row>
    <row r="103" spans="1:7" ht="15.75">
      <c r="A103" s="8" t="s">
        <v>40</v>
      </c>
      <c r="B103" s="45" t="s">
        <v>111</v>
      </c>
      <c r="C103" s="44" t="s">
        <v>30</v>
      </c>
      <c r="D103" s="44" t="s">
        <v>14</v>
      </c>
      <c r="E103" s="44" t="s">
        <v>41</v>
      </c>
      <c r="F103" s="44"/>
      <c r="G103" s="35">
        <f>G104</f>
        <v>42462.49999999999</v>
      </c>
    </row>
    <row r="104" spans="1:7" ht="15.75">
      <c r="A104" s="8" t="s">
        <v>217</v>
      </c>
      <c r="B104" s="45" t="s">
        <v>111</v>
      </c>
      <c r="C104" s="44" t="s">
        <v>30</v>
      </c>
      <c r="D104" s="44" t="s">
        <v>14</v>
      </c>
      <c r="E104" s="44" t="s">
        <v>42</v>
      </c>
      <c r="F104" s="44"/>
      <c r="G104" s="35">
        <f>G105+G106+G107+G108</f>
        <v>42462.49999999999</v>
      </c>
    </row>
    <row r="105" spans="1:7" s="191" customFormat="1" ht="47.25">
      <c r="A105" s="83" t="s">
        <v>360</v>
      </c>
      <c r="B105" s="46" t="s">
        <v>111</v>
      </c>
      <c r="C105" s="43" t="s">
        <v>30</v>
      </c>
      <c r="D105" s="43" t="s">
        <v>14</v>
      </c>
      <c r="E105" s="43" t="s">
        <v>42</v>
      </c>
      <c r="F105" s="43" t="s">
        <v>176</v>
      </c>
      <c r="G105" s="38">
        <v>4026.6</v>
      </c>
    </row>
    <row r="106" spans="1:7" s="191" customFormat="1" ht="15.75">
      <c r="A106" s="42" t="s">
        <v>177</v>
      </c>
      <c r="B106" s="46" t="s">
        <v>111</v>
      </c>
      <c r="C106" s="43" t="s">
        <v>30</v>
      </c>
      <c r="D106" s="43" t="s">
        <v>14</v>
      </c>
      <c r="E106" s="43" t="s">
        <v>42</v>
      </c>
      <c r="F106" s="43" t="s">
        <v>178</v>
      </c>
      <c r="G106" s="38">
        <v>32421</v>
      </c>
    </row>
    <row r="107" spans="1:7" s="191" customFormat="1" ht="31.5">
      <c r="A107" s="42" t="s">
        <v>278</v>
      </c>
      <c r="B107" s="46" t="s">
        <v>111</v>
      </c>
      <c r="C107" s="43" t="s">
        <v>30</v>
      </c>
      <c r="D107" s="43" t="s">
        <v>14</v>
      </c>
      <c r="E107" s="43" t="s">
        <v>42</v>
      </c>
      <c r="F107" s="43" t="s">
        <v>161</v>
      </c>
      <c r="G107" s="38">
        <v>5457.2</v>
      </c>
    </row>
    <row r="108" spans="1:7" s="191" customFormat="1" ht="15.75">
      <c r="A108" s="190" t="s">
        <v>179</v>
      </c>
      <c r="B108" s="46" t="s">
        <v>111</v>
      </c>
      <c r="C108" s="43" t="s">
        <v>30</v>
      </c>
      <c r="D108" s="43" t="s">
        <v>14</v>
      </c>
      <c r="E108" s="43" t="s">
        <v>42</v>
      </c>
      <c r="F108" s="43" t="s">
        <v>180</v>
      </c>
      <c r="G108" s="38">
        <v>557.7</v>
      </c>
    </row>
    <row r="109" spans="1:7" ht="15.75">
      <c r="A109" s="116" t="s">
        <v>249</v>
      </c>
      <c r="B109" s="45" t="s">
        <v>111</v>
      </c>
      <c r="C109" s="44" t="s">
        <v>30</v>
      </c>
      <c r="D109" s="44" t="s">
        <v>14</v>
      </c>
      <c r="E109" s="137" t="s">
        <v>306</v>
      </c>
      <c r="F109" s="44"/>
      <c r="G109" s="35">
        <f>G110</f>
        <v>107336.20000000001</v>
      </c>
    </row>
    <row r="110" spans="1:7" ht="15.75">
      <c r="A110" s="116" t="s">
        <v>250</v>
      </c>
      <c r="B110" s="45" t="s">
        <v>111</v>
      </c>
      <c r="C110" s="44" t="s">
        <v>30</v>
      </c>
      <c r="D110" s="44" t="s">
        <v>14</v>
      </c>
      <c r="E110" s="137" t="s">
        <v>307</v>
      </c>
      <c r="F110" s="44"/>
      <c r="G110" s="35">
        <f>G111</f>
        <v>107336.20000000001</v>
      </c>
    </row>
    <row r="111" spans="1:7" ht="31.5">
      <c r="A111" s="115" t="s">
        <v>251</v>
      </c>
      <c r="B111" s="45" t="s">
        <v>111</v>
      </c>
      <c r="C111" s="44" t="s">
        <v>30</v>
      </c>
      <c r="D111" s="44" t="s">
        <v>14</v>
      </c>
      <c r="E111" s="137" t="s">
        <v>308</v>
      </c>
      <c r="F111" s="44"/>
      <c r="G111" s="35">
        <f>G112</f>
        <v>107336.20000000001</v>
      </c>
    </row>
    <row r="112" spans="1:7" ht="48.75" customHeight="1">
      <c r="A112" s="115" t="s">
        <v>348</v>
      </c>
      <c r="B112" s="45" t="s">
        <v>111</v>
      </c>
      <c r="C112" s="44" t="s">
        <v>30</v>
      </c>
      <c r="D112" s="44" t="s">
        <v>14</v>
      </c>
      <c r="E112" s="137" t="s">
        <v>309</v>
      </c>
      <c r="F112" s="44"/>
      <c r="G112" s="35">
        <f>G113+G114+G115</f>
        <v>107336.20000000001</v>
      </c>
    </row>
    <row r="113" spans="1:7" s="191" customFormat="1" ht="47.25">
      <c r="A113" s="83" t="s">
        <v>360</v>
      </c>
      <c r="B113" s="46" t="s">
        <v>111</v>
      </c>
      <c r="C113" s="43" t="s">
        <v>30</v>
      </c>
      <c r="D113" s="43" t="s">
        <v>14</v>
      </c>
      <c r="E113" s="138" t="s">
        <v>309</v>
      </c>
      <c r="F113" s="43" t="s">
        <v>176</v>
      </c>
      <c r="G113" s="38">
        <v>86421.1</v>
      </c>
    </row>
    <row r="114" spans="1:7" s="191" customFormat="1" ht="15.75">
      <c r="A114" s="42" t="s">
        <v>177</v>
      </c>
      <c r="B114" s="46" t="s">
        <v>111</v>
      </c>
      <c r="C114" s="43" t="s">
        <v>30</v>
      </c>
      <c r="D114" s="43" t="s">
        <v>14</v>
      </c>
      <c r="E114" s="138" t="s">
        <v>309</v>
      </c>
      <c r="F114" s="43" t="s">
        <v>178</v>
      </c>
      <c r="G114" s="38">
        <v>475</v>
      </c>
    </row>
    <row r="115" spans="1:7" s="191" customFormat="1" ht="31.5">
      <c r="A115" s="42" t="s">
        <v>278</v>
      </c>
      <c r="B115" s="46" t="s">
        <v>111</v>
      </c>
      <c r="C115" s="43" t="s">
        <v>30</v>
      </c>
      <c r="D115" s="43" t="s">
        <v>14</v>
      </c>
      <c r="E115" s="138" t="s">
        <v>309</v>
      </c>
      <c r="F115" s="43" t="s">
        <v>161</v>
      </c>
      <c r="G115" s="38">
        <v>20440.1</v>
      </c>
    </row>
    <row r="116" spans="1:7" s="1" customFormat="1" ht="15.75">
      <c r="A116" s="158" t="s">
        <v>375</v>
      </c>
      <c r="B116" s="111" t="s">
        <v>111</v>
      </c>
      <c r="C116" s="2" t="s">
        <v>30</v>
      </c>
      <c r="D116" s="2" t="s">
        <v>14</v>
      </c>
      <c r="E116" s="160" t="s">
        <v>376</v>
      </c>
      <c r="F116" s="2"/>
      <c r="G116" s="106">
        <f>G117</f>
        <v>40.9</v>
      </c>
    </row>
    <row r="117" spans="1:7" s="1" customFormat="1" ht="47.25">
      <c r="A117" s="159" t="s">
        <v>366</v>
      </c>
      <c r="B117" s="111" t="s">
        <v>111</v>
      </c>
      <c r="C117" s="2" t="s">
        <v>30</v>
      </c>
      <c r="D117" s="2" t="s">
        <v>14</v>
      </c>
      <c r="E117" s="160" t="s">
        <v>363</v>
      </c>
      <c r="F117" s="105"/>
      <c r="G117" s="106">
        <f>G118</f>
        <v>40.9</v>
      </c>
    </row>
    <row r="118" spans="1:7" s="1" customFormat="1" ht="31.5">
      <c r="A118" s="147" t="s">
        <v>377</v>
      </c>
      <c r="B118" s="111" t="s">
        <v>111</v>
      </c>
      <c r="C118" s="2" t="s">
        <v>30</v>
      </c>
      <c r="D118" s="2" t="s">
        <v>14</v>
      </c>
      <c r="E118" s="160" t="s">
        <v>361</v>
      </c>
      <c r="F118" s="2"/>
      <c r="G118" s="106">
        <f>G119</f>
        <v>40.9</v>
      </c>
    </row>
    <row r="119" spans="1:7" s="1" customFormat="1" ht="94.5">
      <c r="A119" s="161" t="s">
        <v>383</v>
      </c>
      <c r="B119" s="111" t="s">
        <v>111</v>
      </c>
      <c r="C119" s="2" t="s">
        <v>30</v>
      </c>
      <c r="D119" s="2" t="s">
        <v>14</v>
      </c>
      <c r="E119" s="160" t="s">
        <v>362</v>
      </c>
      <c r="F119" s="2"/>
      <c r="G119" s="106">
        <f>G120</f>
        <v>40.9</v>
      </c>
    </row>
    <row r="120" spans="1:7" s="189" customFormat="1" ht="15.75">
      <c r="A120" s="107" t="s">
        <v>177</v>
      </c>
      <c r="B120" s="31" t="s">
        <v>111</v>
      </c>
      <c r="C120" s="105" t="s">
        <v>30</v>
      </c>
      <c r="D120" s="105" t="s">
        <v>14</v>
      </c>
      <c r="E120" s="162" t="s">
        <v>362</v>
      </c>
      <c r="F120" s="105" t="s">
        <v>178</v>
      </c>
      <c r="G120" s="26">
        <v>40.9</v>
      </c>
    </row>
    <row r="121" spans="1:7" ht="31.5">
      <c r="A121" s="150" t="s">
        <v>235</v>
      </c>
      <c r="B121" s="45" t="s">
        <v>111</v>
      </c>
      <c r="C121" s="44" t="s">
        <v>30</v>
      </c>
      <c r="D121" s="44" t="s">
        <v>14</v>
      </c>
      <c r="E121" s="137" t="s">
        <v>300</v>
      </c>
      <c r="F121" s="44"/>
      <c r="G121" s="35">
        <f>G122</f>
        <v>10676.3</v>
      </c>
    </row>
    <row r="122" spans="1:7" ht="31.5">
      <c r="A122" s="115" t="s">
        <v>236</v>
      </c>
      <c r="B122" s="45" t="s">
        <v>111</v>
      </c>
      <c r="C122" s="44" t="s">
        <v>30</v>
      </c>
      <c r="D122" s="44" t="s">
        <v>14</v>
      </c>
      <c r="E122" s="137" t="s">
        <v>301</v>
      </c>
      <c r="F122" s="44"/>
      <c r="G122" s="35">
        <f>G123</f>
        <v>10676.3</v>
      </c>
    </row>
    <row r="123" spans="1:7" ht="31.5">
      <c r="A123" s="115" t="s">
        <v>237</v>
      </c>
      <c r="B123" s="45" t="s">
        <v>111</v>
      </c>
      <c r="C123" s="44" t="s">
        <v>30</v>
      </c>
      <c r="D123" s="44" t="s">
        <v>14</v>
      </c>
      <c r="E123" s="137" t="s">
        <v>302</v>
      </c>
      <c r="F123" s="44"/>
      <c r="G123" s="35">
        <f>G124</f>
        <v>10676.3</v>
      </c>
    </row>
    <row r="124" spans="1:7" ht="47.25">
      <c r="A124" s="115" t="s">
        <v>357</v>
      </c>
      <c r="B124" s="45" t="s">
        <v>111</v>
      </c>
      <c r="C124" s="44" t="s">
        <v>30</v>
      </c>
      <c r="D124" s="44" t="s">
        <v>14</v>
      </c>
      <c r="E124" s="137" t="s">
        <v>303</v>
      </c>
      <c r="F124" s="44"/>
      <c r="G124" s="35">
        <f>G125+G126</f>
        <v>10676.3</v>
      </c>
    </row>
    <row r="125" spans="1:7" s="191" customFormat="1" ht="15.75">
      <c r="A125" s="42" t="s">
        <v>177</v>
      </c>
      <c r="B125" s="46" t="s">
        <v>111</v>
      </c>
      <c r="C125" s="43" t="s">
        <v>30</v>
      </c>
      <c r="D125" s="43" t="s">
        <v>14</v>
      </c>
      <c r="E125" s="138" t="s">
        <v>303</v>
      </c>
      <c r="F125" s="43" t="s">
        <v>178</v>
      </c>
      <c r="G125" s="205">
        <v>9055.9</v>
      </c>
    </row>
    <row r="126" spans="1:7" s="191" customFormat="1" ht="31.5">
      <c r="A126" s="42" t="s">
        <v>278</v>
      </c>
      <c r="B126" s="46" t="s">
        <v>111</v>
      </c>
      <c r="C126" s="43" t="s">
        <v>30</v>
      </c>
      <c r="D126" s="43" t="s">
        <v>14</v>
      </c>
      <c r="E126" s="194" t="s">
        <v>303</v>
      </c>
      <c r="F126" s="43" t="s">
        <v>161</v>
      </c>
      <c r="G126" s="38">
        <v>1620.4</v>
      </c>
    </row>
    <row r="127" spans="1:7" ht="15.75">
      <c r="A127" s="8" t="s">
        <v>238</v>
      </c>
      <c r="B127" s="45" t="s">
        <v>111</v>
      </c>
      <c r="C127" s="44" t="s">
        <v>30</v>
      </c>
      <c r="D127" s="44" t="s">
        <v>14</v>
      </c>
      <c r="E127" s="44" t="s">
        <v>47</v>
      </c>
      <c r="F127" s="43"/>
      <c r="G127" s="35">
        <f>G128+G135</f>
        <v>954.4</v>
      </c>
    </row>
    <row r="128" spans="1:7" ht="15.75" customHeight="1">
      <c r="A128" s="8" t="s">
        <v>247</v>
      </c>
      <c r="B128" s="45" t="s">
        <v>111</v>
      </c>
      <c r="C128" s="44" t="s">
        <v>30</v>
      </c>
      <c r="D128" s="44" t="s">
        <v>14</v>
      </c>
      <c r="E128" s="44" t="s">
        <v>98</v>
      </c>
      <c r="F128" s="44"/>
      <c r="G128" s="106">
        <f>G129+G131+G133</f>
        <v>894.4</v>
      </c>
    </row>
    <row r="129" spans="1:7" ht="15.75">
      <c r="A129" s="8" t="s">
        <v>181</v>
      </c>
      <c r="B129" s="45" t="s">
        <v>111</v>
      </c>
      <c r="C129" s="44" t="s">
        <v>30</v>
      </c>
      <c r="D129" s="44" t="s">
        <v>14</v>
      </c>
      <c r="E129" s="44" t="s">
        <v>99</v>
      </c>
      <c r="F129" s="44"/>
      <c r="G129" s="106">
        <f>G130</f>
        <v>100</v>
      </c>
    </row>
    <row r="130" spans="1:7" s="191" customFormat="1" ht="15.75">
      <c r="A130" s="42" t="s">
        <v>177</v>
      </c>
      <c r="B130" s="46" t="s">
        <v>111</v>
      </c>
      <c r="C130" s="43" t="s">
        <v>30</v>
      </c>
      <c r="D130" s="43" t="s">
        <v>14</v>
      </c>
      <c r="E130" s="43" t="s">
        <v>99</v>
      </c>
      <c r="F130" s="43" t="s">
        <v>178</v>
      </c>
      <c r="G130" s="26">
        <v>100</v>
      </c>
    </row>
    <row r="131" spans="1:7" ht="15.75">
      <c r="A131" s="60" t="s">
        <v>182</v>
      </c>
      <c r="B131" s="45" t="s">
        <v>111</v>
      </c>
      <c r="C131" s="44" t="s">
        <v>30</v>
      </c>
      <c r="D131" s="44" t="s">
        <v>14</v>
      </c>
      <c r="E131" s="44" t="s">
        <v>183</v>
      </c>
      <c r="F131" s="44"/>
      <c r="G131" s="106">
        <f>G132</f>
        <v>769.1</v>
      </c>
    </row>
    <row r="132" spans="1:7" s="191" customFormat="1" ht="15.75">
      <c r="A132" s="42" t="s">
        <v>177</v>
      </c>
      <c r="B132" s="46" t="s">
        <v>111</v>
      </c>
      <c r="C132" s="43" t="s">
        <v>30</v>
      </c>
      <c r="D132" s="43" t="s">
        <v>14</v>
      </c>
      <c r="E132" s="43" t="s">
        <v>183</v>
      </c>
      <c r="F132" s="43" t="s">
        <v>178</v>
      </c>
      <c r="G132" s="26">
        <v>769.1</v>
      </c>
    </row>
    <row r="133" spans="1:7" ht="15.75">
      <c r="A133" s="60" t="s">
        <v>184</v>
      </c>
      <c r="B133" s="45" t="s">
        <v>111</v>
      </c>
      <c r="C133" s="44" t="s">
        <v>30</v>
      </c>
      <c r="D133" s="44" t="s">
        <v>14</v>
      </c>
      <c r="E133" s="44" t="s">
        <v>103</v>
      </c>
      <c r="F133" s="44"/>
      <c r="G133" s="225">
        <f>G134</f>
        <v>25.3</v>
      </c>
    </row>
    <row r="134" spans="1:7" s="191" customFormat="1" ht="47.25">
      <c r="A134" s="83" t="s">
        <v>360</v>
      </c>
      <c r="B134" s="46" t="s">
        <v>111</v>
      </c>
      <c r="C134" s="43" t="s">
        <v>30</v>
      </c>
      <c r="D134" s="43" t="s">
        <v>14</v>
      </c>
      <c r="E134" s="43" t="s">
        <v>103</v>
      </c>
      <c r="F134" s="43" t="s">
        <v>176</v>
      </c>
      <c r="G134" s="188">
        <v>25.3</v>
      </c>
    </row>
    <row r="135" spans="1:7" ht="31.5">
      <c r="A135" s="8" t="s">
        <v>248</v>
      </c>
      <c r="B135" s="45" t="s">
        <v>111</v>
      </c>
      <c r="C135" s="44" t="s">
        <v>30</v>
      </c>
      <c r="D135" s="44" t="s">
        <v>14</v>
      </c>
      <c r="E135" s="44" t="s">
        <v>170</v>
      </c>
      <c r="F135" s="43"/>
      <c r="G135" s="225">
        <f>G136</f>
        <v>60</v>
      </c>
    </row>
    <row r="136" spans="1:7" s="191" customFormat="1" ht="15.75">
      <c r="A136" s="42" t="s">
        <v>177</v>
      </c>
      <c r="B136" s="46" t="s">
        <v>111</v>
      </c>
      <c r="C136" s="43" t="s">
        <v>30</v>
      </c>
      <c r="D136" s="43" t="s">
        <v>14</v>
      </c>
      <c r="E136" s="43" t="s">
        <v>170</v>
      </c>
      <c r="F136" s="43" t="s">
        <v>178</v>
      </c>
      <c r="G136" s="188">
        <v>60</v>
      </c>
    </row>
    <row r="137" spans="1:7" ht="47.25">
      <c r="A137" s="82" t="s">
        <v>173</v>
      </c>
      <c r="B137" s="45" t="s">
        <v>111</v>
      </c>
      <c r="C137" s="44" t="s">
        <v>30</v>
      </c>
      <c r="D137" s="44" t="s">
        <v>14</v>
      </c>
      <c r="E137" s="44" t="s">
        <v>160</v>
      </c>
      <c r="F137" s="44"/>
      <c r="G137" s="35">
        <f>G138</f>
        <v>758.9</v>
      </c>
    </row>
    <row r="138" spans="1:7" ht="47.25">
      <c r="A138" s="82" t="s">
        <v>194</v>
      </c>
      <c r="B138" s="45" t="s">
        <v>111</v>
      </c>
      <c r="C138" s="44" t="s">
        <v>30</v>
      </c>
      <c r="D138" s="44" t="s">
        <v>14</v>
      </c>
      <c r="E138" s="44" t="s">
        <v>195</v>
      </c>
      <c r="F138" s="44"/>
      <c r="G138" s="35">
        <f>G139</f>
        <v>758.9</v>
      </c>
    </row>
    <row r="139" spans="1:7" s="189" customFormat="1" ht="47.25">
      <c r="A139" s="168" t="s">
        <v>360</v>
      </c>
      <c r="B139" s="31" t="s">
        <v>111</v>
      </c>
      <c r="C139" s="105" t="s">
        <v>30</v>
      </c>
      <c r="D139" s="105" t="s">
        <v>14</v>
      </c>
      <c r="E139" s="105" t="s">
        <v>195</v>
      </c>
      <c r="F139" s="105" t="s">
        <v>176</v>
      </c>
      <c r="G139" s="26">
        <v>758.9</v>
      </c>
    </row>
    <row r="140" spans="1:7" ht="18.75">
      <c r="A140" s="54" t="s">
        <v>34</v>
      </c>
      <c r="B140" s="45" t="s">
        <v>111</v>
      </c>
      <c r="C140" s="55" t="s">
        <v>30</v>
      </c>
      <c r="D140" s="55" t="s">
        <v>31</v>
      </c>
      <c r="E140" s="55"/>
      <c r="F140" s="55"/>
      <c r="G140" s="112">
        <f>G141+G147+G152+G159+G165+G176</f>
        <v>302810.80000000005</v>
      </c>
    </row>
    <row r="141" spans="1:7" ht="15.75">
      <c r="A141" s="8" t="s">
        <v>43</v>
      </c>
      <c r="B141" s="45" t="s">
        <v>111</v>
      </c>
      <c r="C141" s="44" t="s">
        <v>30</v>
      </c>
      <c r="D141" s="44" t="s">
        <v>31</v>
      </c>
      <c r="E141" s="44" t="s">
        <v>44</v>
      </c>
      <c r="F141" s="44"/>
      <c r="G141" s="35">
        <f>G142</f>
        <v>48737</v>
      </c>
    </row>
    <row r="142" spans="1:7" ht="15.75">
      <c r="A142" s="8" t="s">
        <v>217</v>
      </c>
      <c r="B142" s="45" t="s">
        <v>111</v>
      </c>
      <c r="C142" s="44" t="s">
        <v>30</v>
      </c>
      <c r="D142" s="44" t="s">
        <v>31</v>
      </c>
      <c r="E142" s="44" t="s">
        <v>45</v>
      </c>
      <c r="F142" s="44"/>
      <c r="G142" s="35">
        <f>G143+G144+G145+G146</f>
        <v>48737</v>
      </c>
    </row>
    <row r="143" spans="1:7" s="191" customFormat="1" ht="47.25">
      <c r="A143" s="83" t="s">
        <v>360</v>
      </c>
      <c r="B143" s="46" t="s">
        <v>111</v>
      </c>
      <c r="C143" s="43" t="s">
        <v>30</v>
      </c>
      <c r="D143" s="43" t="s">
        <v>31</v>
      </c>
      <c r="E143" s="43" t="s">
        <v>45</v>
      </c>
      <c r="F143" s="43" t="s">
        <v>176</v>
      </c>
      <c r="G143" s="38">
        <v>3987.9</v>
      </c>
    </row>
    <row r="144" spans="1:7" s="191" customFormat="1" ht="15.75">
      <c r="A144" s="42" t="s">
        <v>177</v>
      </c>
      <c r="B144" s="46" t="s">
        <v>111</v>
      </c>
      <c r="C144" s="43" t="s">
        <v>30</v>
      </c>
      <c r="D144" s="43" t="s">
        <v>31</v>
      </c>
      <c r="E144" s="43" t="s">
        <v>45</v>
      </c>
      <c r="F144" s="43" t="s">
        <v>178</v>
      </c>
      <c r="G144" s="205">
        <v>19203.5</v>
      </c>
    </row>
    <row r="145" spans="1:7" s="191" customFormat="1" ht="31.5">
      <c r="A145" s="42" t="s">
        <v>278</v>
      </c>
      <c r="B145" s="46" t="s">
        <v>111</v>
      </c>
      <c r="C145" s="43" t="s">
        <v>30</v>
      </c>
      <c r="D145" s="43" t="s">
        <v>31</v>
      </c>
      <c r="E145" s="43" t="s">
        <v>45</v>
      </c>
      <c r="F145" s="43" t="s">
        <v>161</v>
      </c>
      <c r="G145" s="205">
        <v>25047.8</v>
      </c>
    </row>
    <row r="146" spans="1:7" s="191" customFormat="1" ht="15.75">
      <c r="A146" s="190" t="s">
        <v>179</v>
      </c>
      <c r="B146" s="46" t="s">
        <v>111</v>
      </c>
      <c r="C146" s="43" t="s">
        <v>30</v>
      </c>
      <c r="D146" s="43" t="s">
        <v>31</v>
      </c>
      <c r="E146" s="43" t="s">
        <v>45</v>
      </c>
      <c r="F146" s="43" t="s">
        <v>180</v>
      </c>
      <c r="G146" s="38">
        <v>497.8</v>
      </c>
    </row>
    <row r="147" spans="1:7" ht="15.75">
      <c r="A147" s="8" t="s">
        <v>29</v>
      </c>
      <c r="B147" s="45" t="s">
        <v>111</v>
      </c>
      <c r="C147" s="44" t="s">
        <v>30</v>
      </c>
      <c r="D147" s="44" t="s">
        <v>31</v>
      </c>
      <c r="E147" s="44" t="s">
        <v>32</v>
      </c>
      <c r="F147" s="44"/>
      <c r="G147" s="35">
        <f>G148</f>
        <v>23302.5</v>
      </c>
    </row>
    <row r="148" spans="1:7" ht="15.75">
      <c r="A148" s="8" t="s">
        <v>11</v>
      </c>
      <c r="B148" s="45" t="s">
        <v>111</v>
      </c>
      <c r="C148" s="44" t="s">
        <v>30</v>
      </c>
      <c r="D148" s="44" t="s">
        <v>31</v>
      </c>
      <c r="E148" s="44" t="s">
        <v>33</v>
      </c>
      <c r="F148" s="44"/>
      <c r="G148" s="35">
        <f>G149+G150+G151</f>
        <v>23302.5</v>
      </c>
    </row>
    <row r="149" spans="1:7" s="191" customFormat="1" ht="47.25">
      <c r="A149" s="83" t="s">
        <v>360</v>
      </c>
      <c r="B149" s="46" t="s">
        <v>111</v>
      </c>
      <c r="C149" s="43" t="s">
        <v>30</v>
      </c>
      <c r="D149" s="43" t="s">
        <v>31</v>
      </c>
      <c r="E149" s="43" t="s">
        <v>33</v>
      </c>
      <c r="F149" s="43" t="s">
        <v>176</v>
      </c>
      <c r="G149" s="38">
        <v>18613.2</v>
      </c>
    </row>
    <row r="150" spans="1:7" s="191" customFormat="1" ht="15.75">
      <c r="A150" s="42" t="s">
        <v>177</v>
      </c>
      <c r="B150" s="46" t="s">
        <v>111</v>
      </c>
      <c r="C150" s="43" t="s">
        <v>30</v>
      </c>
      <c r="D150" s="43" t="s">
        <v>31</v>
      </c>
      <c r="E150" s="43" t="s">
        <v>33</v>
      </c>
      <c r="F150" s="43" t="s">
        <v>178</v>
      </c>
      <c r="G150" s="38">
        <v>4631.9</v>
      </c>
    </row>
    <row r="151" spans="1:7" s="191" customFormat="1" ht="15.75">
      <c r="A151" s="190" t="s">
        <v>179</v>
      </c>
      <c r="B151" s="46" t="s">
        <v>111</v>
      </c>
      <c r="C151" s="43" t="s">
        <v>30</v>
      </c>
      <c r="D151" s="43" t="s">
        <v>31</v>
      </c>
      <c r="E151" s="43" t="s">
        <v>33</v>
      </c>
      <c r="F151" s="43" t="s">
        <v>180</v>
      </c>
      <c r="G151" s="38">
        <v>57.4</v>
      </c>
    </row>
    <row r="152" spans="1:7" ht="15.75">
      <c r="A152" s="116" t="s">
        <v>249</v>
      </c>
      <c r="B152" s="45" t="s">
        <v>111</v>
      </c>
      <c r="C152" s="44" t="s">
        <v>30</v>
      </c>
      <c r="D152" s="44" t="s">
        <v>31</v>
      </c>
      <c r="E152" s="137" t="s">
        <v>306</v>
      </c>
      <c r="F152" s="44"/>
      <c r="G152" s="35">
        <f>G153</f>
        <v>207258.9</v>
      </c>
    </row>
    <row r="153" spans="1:7" ht="15.75">
      <c r="A153" s="116" t="s">
        <v>250</v>
      </c>
      <c r="B153" s="45" t="s">
        <v>111</v>
      </c>
      <c r="C153" s="44" t="s">
        <v>30</v>
      </c>
      <c r="D153" s="44" t="s">
        <v>31</v>
      </c>
      <c r="E153" s="137" t="s">
        <v>307</v>
      </c>
      <c r="F153" s="44"/>
      <c r="G153" s="35">
        <f>G154</f>
        <v>207258.9</v>
      </c>
    </row>
    <row r="154" spans="1:7" ht="47.25">
      <c r="A154" s="115" t="s">
        <v>252</v>
      </c>
      <c r="B154" s="45" t="s">
        <v>111</v>
      </c>
      <c r="C154" s="44" t="s">
        <v>30</v>
      </c>
      <c r="D154" s="44" t="s">
        <v>31</v>
      </c>
      <c r="E154" s="137" t="s">
        <v>310</v>
      </c>
      <c r="F154" s="44"/>
      <c r="G154" s="35">
        <f>G155</f>
        <v>207258.9</v>
      </c>
    </row>
    <row r="155" spans="1:7" ht="63">
      <c r="A155" s="115" t="s">
        <v>349</v>
      </c>
      <c r="B155" s="45" t="s">
        <v>111</v>
      </c>
      <c r="C155" s="44" t="s">
        <v>30</v>
      </c>
      <c r="D155" s="44" t="s">
        <v>31</v>
      </c>
      <c r="E155" s="137" t="s">
        <v>311</v>
      </c>
      <c r="F155" s="44"/>
      <c r="G155" s="35">
        <f>G156+G157+G158</f>
        <v>207258.9</v>
      </c>
    </row>
    <row r="156" spans="1:7" s="191" customFormat="1" ht="47.25">
      <c r="A156" s="83" t="s">
        <v>360</v>
      </c>
      <c r="B156" s="46" t="s">
        <v>111</v>
      </c>
      <c r="C156" s="43" t="s">
        <v>30</v>
      </c>
      <c r="D156" s="43" t="s">
        <v>31</v>
      </c>
      <c r="E156" s="138" t="s">
        <v>311</v>
      </c>
      <c r="F156" s="43" t="s">
        <v>176</v>
      </c>
      <c r="G156" s="38">
        <v>95951</v>
      </c>
    </row>
    <row r="157" spans="1:7" s="191" customFormat="1" ht="15.75">
      <c r="A157" s="42" t="s">
        <v>177</v>
      </c>
      <c r="B157" s="46" t="s">
        <v>111</v>
      </c>
      <c r="C157" s="43" t="s">
        <v>30</v>
      </c>
      <c r="D157" s="43" t="s">
        <v>31</v>
      </c>
      <c r="E157" s="138" t="s">
        <v>311</v>
      </c>
      <c r="F157" s="43" t="s">
        <v>178</v>
      </c>
      <c r="G157" s="38">
        <v>693.4</v>
      </c>
    </row>
    <row r="158" spans="1:7" s="191" customFormat="1" ht="17.25" customHeight="1">
      <c r="A158" s="42" t="s">
        <v>278</v>
      </c>
      <c r="B158" s="46" t="s">
        <v>111</v>
      </c>
      <c r="C158" s="43" t="s">
        <v>30</v>
      </c>
      <c r="D158" s="43" t="s">
        <v>31</v>
      </c>
      <c r="E158" s="138" t="s">
        <v>311</v>
      </c>
      <c r="F158" s="43" t="s">
        <v>161</v>
      </c>
      <c r="G158" s="38">
        <v>110614.5</v>
      </c>
    </row>
    <row r="159" spans="1:7" ht="31.5">
      <c r="A159" s="150" t="s">
        <v>235</v>
      </c>
      <c r="B159" s="45" t="s">
        <v>111</v>
      </c>
      <c r="C159" s="44" t="s">
        <v>30</v>
      </c>
      <c r="D159" s="44" t="s">
        <v>31</v>
      </c>
      <c r="E159" s="137" t="s">
        <v>300</v>
      </c>
      <c r="F159" s="44"/>
      <c r="G159" s="35">
        <f>G160</f>
        <v>18071.4</v>
      </c>
    </row>
    <row r="160" spans="1:7" ht="31.5">
      <c r="A160" s="115" t="s">
        <v>236</v>
      </c>
      <c r="B160" s="45" t="s">
        <v>111</v>
      </c>
      <c r="C160" s="44" t="s">
        <v>30</v>
      </c>
      <c r="D160" s="44" t="s">
        <v>31</v>
      </c>
      <c r="E160" s="137" t="s">
        <v>301</v>
      </c>
      <c r="F160" s="44"/>
      <c r="G160" s="35">
        <f>G161</f>
        <v>18071.4</v>
      </c>
    </row>
    <row r="161" spans="1:7" ht="31.5">
      <c r="A161" s="115" t="s">
        <v>237</v>
      </c>
      <c r="B161" s="45" t="s">
        <v>111</v>
      </c>
      <c r="C161" s="44" t="s">
        <v>30</v>
      </c>
      <c r="D161" s="44" t="s">
        <v>31</v>
      </c>
      <c r="E161" s="137" t="s">
        <v>302</v>
      </c>
      <c r="F161" s="44"/>
      <c r="G161" s="35">
        <f>G162</f>
        <v>18071.4</v>
      </c>
    </row>
    <row r="162" spans="1:7" ht="47.25">
      <c r="A162" s="115" t="s">
        <v>357</v>
      </c>
      <c r="B162" s="45" t="s">
        <v>111</v>
      </c>
      <c r="C162" s="44" t="s">
        <v>30</v>
      </c>
      <c r="D162" s="44" t="s">
        <v>31</v>
      </c>
      <c r="E162" s="137" t="s">
        <v>303</v>
      </c>
      <c r="F162" s="44"/>
      <c r="G162" s="35">
        <f>G163+G164</f>
        <v>18071.4</v>
      </c>
    </row>
    <row r="163" spans="1:7" s="191" customFormat="1" ht="15.75">
      <c r="A163" s="42" t="s">
        <v>177</v>
      </c>
      <c r="B163" s="46" t="s">
        <v>111</v>
      </c>
      <c r="C163" s="43" t="s">
        <v>30</v>
      </c>
      <c r="D163" s="43" t="s">
        <v>31</v>
      </c>
      <c r="E163" s="138" t="s">
        <v>303</v>
      </c>
      <c r="F163" s="43" t="s">
        <v>178</v>
      </c>
      <c r="G163" s="38">
        <v>12179.1</v>
      </c>
    </row>
    <row r="164" spans="1:7" s="191" customFormat="1" ht="32.25" customHeight="1">
      <c r="A164" s="42" t="s">
        <v>278</v>
      </c>
      <c r="B164" s="46" t="s">
        <v>111</v>
      </c>
      <c r="C164" s="43" t="s">
        <v>30</v>
      </c>
      <c r="D164" s="43" t="s">
        <v>31</v>
      </c>
      <c r="E164" s="194" t="s">
        <v>303</v>
      </c>
      <c r="F164" s="43" t="s">
        <v>161</v>
      </c>
      <c r="G164" s="38">
        <v>5892.3</v>
      </c>
    </row>
    <row r="165" spans="1:7" ht="15.75">
      <c r="A165" s="8" t="s">
        <v>238</v>
      </c>
      <c r="B165" s="45" t="s">
        <v>111</v>
      </c>
      <c r="C165" s="44" t="s">
        <v>30</v>
      </c>
      <c r="D165" s="44" t="s">
        <v>31</v>
      </c>
      <c r="E165" s="44" t="s">
        <v>47</v>
      </c>
      <c r="F165" s="44"/>
      <c r="G165" s="35">
        <f>G166+G173</f>
        <v>2130.9</v>
      </c>
    </row>
    <row r="166" spans="1:7" ht="31.5">
      <c r="A166" s="8" t="s">
        <v>247</v>
      </c>
      <c r="B166" s="44" t="s">
        <v>111</v>
      </c>
      <c r="C166" s="44" t="s">
        <v>30</v>
      </c>
      <c r="D166" s="44" t="s">
        <v>31</v>
      </c>
      <c r="E166" s="44" t="s">
        <v>98</v>
      </c>
      <c r="F166" s="44"/>
      <c r="G166" s="106">
        <f>G167+G170</f>
        <v>789.9</v>
      </c>
    </row>
    <row r="167" spans="1:7" ht="15.75">
      <c r="A167" s="8" t="s">
        <v>181</v>
      </c>
      <c r="B167" s="45" t="s">
        <v>111</v>
      </c>
      <c r="C167" s="44" t="s">
        <v>30</v>
      </c>
      <c r="D167" s="44" t="s">
        <v>31</v>
      </c>
      <c r="E167" s="44" t="s">
        <v>99</v>
      </c>
      <c r="F167" s="44"/>
      <c r="G167" s="106">
        <f>G168+G169</f>
        <v>603.1</v>
      </c>
    </row>
    <row r="168" spans="1:7" s="191" customFormat="1" ht="15.75">
      <c r="A168" s="42" t="s">
        <v>177</v>
      </c>
      <c r="B168" s="46" t="s">
        <v>111</v>
      </c>
      <c r="C168" s="43" t="s">
        <v>30</v>
      </c>
      <c r="D168" s="43" t="s">
        <v>31</v>
      </c>
      <c r="E168" s="43" t="s">
        <v>99</v>
      </c>
      <c r="F168" s="43" t="s">
        <v>178</v>
      </c>
      <c r="G168" s="26">
        <v>420</v>
      </c>
    </row>
    <row r="169" spans="1:7" s="191" customFormat="1" ht="31.5">
      <c r="A169" s="42" t="s">
        <v>278</v>
      </c>
      <c r="B169" s="46" t="s">
        <v>111</v>
      </c>
      <c r="C169" s="43" t="s">
        <v>30</v>
      </c>
      <c r="D169" s="43" t="s">
        <v>31</v>
      </c>
      <c r="E169" s="43" t="s">
        <v>99</v>
      </c>
      <c r="F169" s="43" t="s">
        <v>161</v>
      </c>
      <c r="G169" s="26">
        <v>183.1</v>
      </c>
    </row>
    <row r="170" spans="1:7" ht="15.75">
      <c r="A170" s="60" t="s">
        <v>184</v>
      </c>
      <c r="B170" s="45" t="s">
        <v>111</v>
      </c>
      <c r="C170" s="44" t="s">
        <v>30</v>
      </c>
      <c r="D170" s="44" t="s">
        <v>31</v>
      </c>
      <c r="E170" s="44" t="s">
        <v>103</v>
      </c>
      <c r="F170" s="44"/>
      <c r="G170" s="106">
        <f>G171+G172</f>
        <v>186.79999999999998</v>
      </c>
    </row>
    <row r="171" spans="1:7" s="191" customFormat="1" ht="47.25">
      <c r="A171" s="83" t="s">
        <v>360</v>
      </c>
      <c r="B171" s="46" t="s">
        <v>111</v>
      </c>
      <c r="C171" s="43" t="s">
        <v>30</v>
      </c>
      <c r="D171" s="43" t="s">
        <v>31</v>
      </c>
      <c r="E171" s="43" t="s">
        <v>103</v>
      </c>
      <c r="F171" s="43" t="s">
        <v>176</v>
      </c>
      <c r="G171" s="26">
        <v>156.2</v>
      </c>
    </row>
    <row r="172" spans="1:7" s="191" customFormat="1" ht="31.5">
      <c r="A172" s="42" t="s">
        <v>278</v>
      </c>
      <c r="B172" s="46" t="s">
        <v>111</v>
      </c>
      <c r="C172" s="43" t="s">
        <v>30</v>
      </c>
      <c r="D172" s="43" t="s">
        <v>31</v>
      </c>
      <c r="E172" s="43" t="s">
        <v>103</v>
      </c>
      <c r="F172" s="43" t="s">
        <v>161</v>
      </c>
      <c r="G172" s="26">
        <v>30.6</v>
      </c>
    </row>
    <row r="173" spans="1:7" ht="31.5">
      <c r="A173" s="8" t="s">
        <v>248</v>
      </c>
      <c r="B173" s="45" t="s">
        <v>111</v>
      </c>
      <c r="C173" s="44" t="s">
        <v>30</v>
      </c>
      <c r="D173" s="44" t="s">
        <v>31</v>
      </c>
      <c r="E173" s="44" t="s">
        <v>170</v>
      </c>
      <c r="F173" s="43"/>
      <c r="G173" s="106">
        <f>G174+G175</f>
        <v>1341</v>
      </c>
    </row>
    <row r="174" spans="1:7" s="191" customFormat="1" ht="15.75">
      <c r="A174" s="42" t="s">
        <v>177</v>
      </c>
      <c r="B174" s="46" t="s">
        <v>111</v>
      </c>
      <c r="C174" s="43" t="s">
        <v>30</v>
      </c>
      <c r="D174" s="43" t="s">
        <v>31</v>
      </c>
      <c r="E174" s="43" t="s">
        <v>170</v>
      </c>
      <c r="F174" s="43" t="s">
        <v>178</v>
      </c>
      <c r="G174" s="26">
        <v>734</v>
      </c>
    </row>
    <row r="175" spans="1:7" s="191" customFormat="1" ht="31.5">
      <c r="A175" s="42" t="s">
        <v>278</v>
      </c>
      <c r="B175" s="46" t="s">
        <v>111</v>
      </c>
      <c r="C175" s="43" t="s">
        <v>30</v>
      </c>
      <c r="D175" s="43" t="s">
        <v>31</v>
      </c>
      <c r="E175" s="43" t="s">
        <v>170</v>
      </c>
      <c r="F175" s="43" t="s">
        <v>161</v>
      </c>
      <c r="G175" s="26">
        <v>607</v>
      </c>
    </row>
    <row r="176" spans="1:7" ht="47.25">
      <c r="A176" s="82" t="s">
        <v>173</v>
      </c>
      <c r="B176" s="45" t="s">
        <v>111</v>
      </c>
      <c r="C176" s="44" t="s">
        <v>30</v>
      </c>
      <c r="D176" s="44" t="s">
        <v>31</v>
      </c>
      <c r="E176" s="44" t="s">
        <v>160</v>
      </c>
      <c r="F176" s="44"/>
      <c r="G176" s="35">
        <f>G177+G179</f>
        <v>3310.1</v>
      </c>
    </row>
    <row r="177" spans="1:7" ht="47.25">
      <c r="A177" s="82" t="s">
        <v>194</v>
      </c>
      <c r="B177" s="45" t="s">
        <v>111</v>
      </c>
      <c r="C177" s="44" t="s">
        <v>30</v>
      </c>
      <c r="D177" s="44" t="s">
        <v>31</v>
      </c>
      <c r="E177" s="44" t="s">
        <v>195</v>
      </c>
      <c r="F177" s="44"/>
      <c r="G177" s="35">
        <f>G178</f>
        <v>3155.6</v>
      </c>
    </row>
    <row r="178" spans="1:7" s="189" customFormat="1" ht="47.25">
      <c r="A178" s="168" t="s">
        <v>360</v>
      </c>
      <c r="B178" s="31" t="s">
        <v>111</v>
      </c>
      <c r="C178" s="105" t="s">
        <v>30</v>
      </c>
      <c r="D178" s="105" t="s">
        <v>31</v>
      </c>
      <c r="E178" s="105" t="s">
        <v>195</v>
      </c>
      <c r="F178" s="105" t="s">
        <v>176</v>
      </c>
      <c r="G178" s="26">
        <v>3155.6</v>
      </c>
    </row>
    <row r="179" spans="1:7" s="189" customFormat="1" ht="63">
      <c r="A179" s="120" t="s">
        <v>390</v>
      </c>
      <c r="B179" s="111" t="s">
        <v>111</v>
      </c>
      <c r="C179" s="2" t="s">
        <v>30</v>
      </c>
      <c r="D179" s="2" t="s">
        <v>31</v>
      </c>
      <c r="E179" s="2" t="s">
        <v>389</v>
      </c>
      <c r="F179" s="105"/>
      <c r="G179" s="106">
        <f>G180</f>
        <v>154.5</v>
      </c>
    </row>
    <row r="180" spans="1:7" s="189" customFormat="1" ht="47.25">
      <c r="A180" s="168" t="s">
        <v>360</v>
      </c>
      <c r="B180" s="31" t="s">
        <v>111</v>
      </c>
      <c r="C180" s="105" t="s">
        <v>30</v>
      </c>
      <c r="D180" s="105" t="s">
        <v>31</v>
      </c>
      <c r="E180" s="105" t="s">
        <v>389</v>
      </c>
      <c r="F180" s="105" t="s">
        <v>176</v>
      </c>
      <c r="G180" s="26">
        <v>154.5</v>
      </c>
    </row>
    <row r="181" spans="1:7" ht="18.75">
      <c r="A181" s="90" t="s">
        <v>153</v>
      </c>
      <c r="B181" s="55" t="s">
        <v>111</v>
      </c>
      <c r="C181" s="55" t="s">
        <v>30</v>
      </c>
      <c r="D181" s="55" t="s">
        <v>74</v>
      </c>
      <c r="E181" s="55"/>
      <c r="F181" s="55"/>
      <c r="G181" s="112">
        <f>G182</f>
        <v>39.6</v>
      </c>
    </row>
    <row r="182" spans="1:7" ht="15.75">
      <c r="A182" s="82" t="s">
        <v>154</v>
      </c>
      <c r="B182" s="44" t="s">
        <v>111</v>
      </c>
      <c r="C182" s="44" t="s">
        <v>30</v>
      </c>
      <c r="D182" s="44" t="s">
        <v>74</v>
      </c>
      <c r="E182" s="44" t="s">
        <v>155</v>
      </c>
      <c r="F182" s="44"/>
      <c r="G182" s="35">
        <f>G183</f>
        <v>39.6</v>
      </c>
    </row>
    <row r="183" spans="1:7" ht="19.5" customHeight="1">
      <c r="A183" s="82" t="s">
        <v>156</v>
      </c>
      <c r="B183" s="44" t="s">
        <v>111</v>
      </c>
      <c r="C183" s="44" t="s">
        <v>30</v>
      </c>
      <c r="D183" s="44" t="s">
        <v>74</v>
      </c>
      <c r="E183" s="44" t="s">
        <v>157</v>
      </c>
      <c r="F183" s="44"/>
      <c r="G183" s="35">
        <f>G184</f>
        <v>39.6</v>
      </c>
    </row>
    <row r="184" spans="1:7" s="191" customFormat="1" ht="15.75">
      <c r="A184" s="42" t="s">
        <v>177</v>
      </c>
      <c r="B184" s="43" t="s">
        <v>111</v>
      </c>
      <c r="C184" s="43" t="s">
        <v>30</v>
      </c>
      <c r="D184" s="43" t="s">
        <v>74</v>
      </c>
      <c r="E184" s="43" t="s">
        <v>157</v>
      </c>
      <c r="F184" s="43" t="s">
        <v>178</v>
      </c>
      <c r="G184" s="38">
        <v>39.6</v>
      </c>
    </row>
    <row r="185" spans="1:7" ht="18.75">
      <c r="A185" s="90" t="s">
        <v>46</v>
      </c>
      <c r="B185" s="45" t="s">
        <v>111</v>
      </c>
      <c r="C185" s="55" t="s">
        <v>30</v>
      </c>
      <c r="D185" s="55" t="s">
        <v>30</v>
      </c>
      <c r="E185" s="44"/>
      <c r="F185" s="44"/>
      <c r="G185" s="112">
        <f>G186+G196+G201+G191</f>
        <v>24761.5</v>
      </c>
    </row>
    <row r="186" spans="1:7" ht="15.75">
      <c r="A186" s="8" t="s">
        <v>89</v>
      </c>
      <c r="B186" s="44" t="s">
        <v>111</v>
      </c>
      <c r="C186" s="44" t="s">
        <v>30</v>
      </c>
      <c r="D186" s="44" t="s">
        <v>30</v>
      </c>
      <c r="E186" s="44" t="s">
        <v>90</v>
      </c>
      <c r="F186" s="43"/>
      <c r="G186" s="35">
        <f>G187</f>
        <v>16044.7</v>
      </c>
    </row>
    <row r="187" spans="1:7" ht="15.75">
      <c r="A187" s="8" t="s">
        <v>11</v>
      </c>
      <c r="B187" s="45" t="s">
        <v>111</v>
      </c>
      <c r="C187" s="44" t="s">
        <v>30</v>
      </c>
      <c r="D187" s="44" t="s">
        <v>30</v>
      </c>
      <c r="E187" s="44" t="s">
        <v>91</v>
      </c>
      <c r="F187" s="44"/>
      <c r="G187" s="35">
        <f>G188+G189+G190</f>
        <v>16044.7</v>
      </c>
    </row>
    <row r="188" spans="1:7" s="191" customFormat="1" ht="47.25">
      <c r="A188" s="83" t="s">
        <v>360</v>
      </c>
      <c r="B188" s="46" t="s">
        <v>111</v>
      </c>
      <c r="C188" s="43" t="s">
        <v>30</v>
      </c>
      <c r="D188" s="43" t="s">
        <v>30</v>
      </c>
      <c r="E188" s="43" t="s">
        <v>91</v>
      </c>
      <c r="F188" s="43" t="s">
        <v>176</v>
      </c>
      <c r="G188" s="38">
        <v>11032.7</v>
      </c>
    </row>
    <row r="189" spans="1:7" s="191" customFormat="1" ht="15.75">
      <c r="A189" s="42" t="s">
        <v>177</v>
      </c>
      <c r="B189" s="46" t="s">
        <v>111</v>
      </c>
      <c r="C189" s="43" t="s">
        <v>30</v>
      </c>
      <c r="D189" s="43" t="s">
        <v>30</v>
      </c>
      <c r="E189" s="43" t="s">
        <v>91</v>
      </c>
      <c r="F189" s="43" t="s">
        <v>178</v>
      </c>
      <c r="G189" s="38">
        <v>4506.3</v>
      </c>
    </row>
    <row r="190" spans="1:7" s="191" customFormat="1" ht="15.75">
      <c r="A190" s="190" t="s">
        <v>179</v>
      </c>
      <c r="B190" s="46" t="s">
        <v>111</v>
      </c>
      <c r="C190" s="43" t="s">
        <v>30</v>
      </c>
      <c r="D190" s="43" t="s">
        <v>30</v>
      </c>
      <c r="E190" s="43" t="s">
        <v>91</v>
      </c>
      <c r="F190" s="43" t="s">
        <v>180</v>
      </c>
      <c r="G190" s="38">
        <v>505.7</v>
      </c>
    </row>
    <row r="191" spans="1:7" s="189" customFormat="1" ht="32.25" customHeight="1">
      <c r="A191" s="196" t="s">
        <v>380</v>
      </c>
      <c r="B191" s="111" t="s">
        <v>111</v>
      </c>
      <c r="C191" s="2" t="s">
        <v>30</v>
      </c>
      <c r="D191" s="2" t="s">
        <v>30</v>
      </c>
      <c r="E191" s="2" t="s">
        <v>312</v>
      </c>
      <c r="F191" s="105"/>
      <c r="G191" s="106">
        <f>G192</f>
        <v>1294.1</v>
      </c>
    </row>
    <row r="192" spans="1:7" s="189" customFormat="1" ht="30.75" customHeight="1">
      <c r="A192" s="196" t="s">
        <v>381</v>
      </c>
      <c r="B192" s="111" t="s">
        <v>111</v>
      </c>
      <c r="C192" s="2" t="s">
        <v>30</v>
      </c>
      <c r="D192" s="2" t="s">
        <v>30</v>
      </c>
      <c r="E192" s="2" t="s">
        <v>379</v>
      </c>
      <c r="F192" s="105"/>
      <c r="G192" s="106">
        <f>G193</f>
        <v>1294.1</v>
      </c>
    </row>
    <row r="193" spans="1:7" s="189" customFormat="1" ht="15.75">
      <c r="A193" s="197" t="s">
        <v>384</v>
      </c>
      <c r="B193" s="111" t="s">
        <v>111</v>
      </c>
      <c r="C193" s="2" t="s">
        <v>30</v>
      </c>
      <c r="D193" s="2" t="s">
        <v>30</v>
      </c>
      <c r="E193" s="2" t="s">
        <v>378</v>
      </c>
      <c r="F193" s="105"/>
      <c r="G193" s="106">
        <f>G194+G195</f>
        <v>1294.1</v>
      </c>
    </row>
    <row r="194" spans="1:7" s="189" customFormat="1" ht="16.5" customHeight="1">
      <c r="A194" s="107" t="s">
        <v>177</v>
      </c>
      <c r="B194" s="31" t="s">
        <v>111</v>
      </c>
      <c r="C194" s="105" t="s">
        <v>30</v>
      </c>
      <c r="D194" s="105" t="s">
        <v>30</v>
      </c>
      <c r="E194" s="105" t="s">
        <v>378</v>
      </c>
      <c r="F194" s="105" t="s">
        <v>178</v>
      </c>
      <c r="G194" s="26">
        <v>324.7</v>
      </c>
    </row>
    <row r="195" spans="1:7" s="189" customFormat="1" ht="21" customHeight="1">
      <c r="A195" s="107" t="s">
        <v>278</v>
      </c>
      <c r="B195" s="157" t="s">
        <v>111</v>
      </c>
      <c r="C195" s="152" t="s">
        <v>30</v>
      </c>
      <c r="D195" s="152" t="s">
        <v>30</v>
      </c>
      <c r="E195" s="198" t="s">
        <v>378</v>
      </c>
      <c r="F195" s="152" t="s">
        <v>161</v>
      </c>
      <c r="G195" s="146">
        <v>969.4</v>
      </c>
    </row>
    <row r="196" spans="1:7" ht="31.5">
      <c r="A196" s="114" t="s">
        <v>235</v>
      </c>
      <c r="B196" s="45" t="s">
        <v>111</v>
      </c>
      <c r="C196" s="44" t="s">
        <v>30</v>
      </c>
      <c r="D196" s="44" t="s">
        <v>30</v>
      </c>
      <c r="E196" s="137" t="s">
        <v>300</v>
      </c>
      <c r="F196" s="44"/>
      <c r="G196" s="35">
        <f>G197</f>
        <v>2745.5</v>
      </c>
    </row>
    <row r="197" spans="1:7" ht="31.5">
      <c r="A197" s="115" t="s">
        <v>236</v>
      </c>
      <c r="B197" s="45" t="s">
        <v>111</v>
      </c>
      <c r="C197" s="44" t="s">
        <v>30</v>
      </c>
      <c r="D197" s="44" t="s">
        <v>30</v>
      </c>
      <c r="E197" s="137" t="s">
        <v>301</v>
      </c>
      <c r="F197" s="44"/>
      <c r="G197" s="35">
        <f>G198</f>
        <v>2745.5</v>
      </c>
    </row>
    <row r="198" spans="1:7" ht="31.5">
      <c r="A198" s="115" t="s">
        <v>237</v>
      </c>
      <c r="B198" s="45" t="s">
        <v>111</v>
      </c>
      <c r="C198" s="44" t="s">
        <v>30</v>
      </c>
      <c r="D198" s="44" t="s">
        <v>30</v>
      </c>
      <c r="E198" s="137" t="s">
        <v>302</v>
      </c>
      <c r="F198" s="44"/>
      <c r="G198" s="35">
        <f>G199</f>
        <v>2745.5</v>
      </c>
    </row>
    <row r="199" spans="1:7" ht="47.25">
      <c r="A199" s="115" t="s">
        <v>357</v>
      </c>
      <c r="B199" s="45" t="s">
        <v>111</v>
      </c>
      <c r="C199" s="44" t="s">
        <v>30</v>
      </c>
      <c r="D199" s="44" t="s">
        <v>30</v>
      </c>
      <c r="E199" s="137" t="s">
        <v>303</v>
      </c>
      <c r="F199" s="44"/>
      <c r="G199" s="35">
        <f>G200</f>
        <v>2745.5</v>
      </c>
    </row>
    <row r="200" spans="1:7" s="191" customFormat="1" ht="15.75">
      <c r="A200" s="42" t="s">
        <v>177</v>
      </c>
      <c r="B200" s="46" t="s">
        <v>111</v>
      </c>
      <c r="C200" s="43" t="s">
        <v>30</v>
      </c>
      <c r="D200" s="43" t="s">
        <v>30</v>
      </c>
      <c r="E200" s="194" t="s">
        <v>303</v>
      </c>
      <c r="F200" s="43" t="s">
        <v>178</v>
      </c>
      <c r="G200" s="38">
        <v>2745.5</v>
      </c>
    </row>
    <row r="201" spans="1:7" ht="15.75">
      <c r="A201" s="8" t="s">
        <v>238</v>
      </c>
      <c r="B201" s="45" t="s">
        <v>111</v>
      </c>
      <c r="C201" s="44" t="s">
        <v>30</v>
      </c>
      <c r="D201" s="44" t="s">
        <v>30</v>
      </c>
      <c r="E201" s="44" t="s">
        <v>47</v>
      </c>
      <c r="F201" s="43"/>
      <c r="G201" s="35">
        <f>G202+G209</f>
        <v>4677.2</v>
      </c>
    </row>
    <row r="202" spans="1:7" ht="31.5">
      <c r="A202" s="8" t="s">
        <v>247</v>
      </c>
      <c r="B202" s="45" t="s">
        <v>111</v>
      </c>
      <c r="C202" s="44" t="s">
        <v>30</v>
      </c>
      <c r="D202" s="44" t="s">
        <v>30</v>
      </c>
      <c r="E202" s="44" t="s">
        <v>98</v>
      </c>
      <c r="F202" s="43"/>
      <c r="G202" s="106">
        <f>G203+G207</f>
        <v>2651.7</v>
      </c>
    </row>
    <row r="203" spans="1:7" s="66" customFormat="1" ht="31.5">
      <c r="A203" s="8" t="s">
        <v>100</v>
      </c>
      <c r="B203" s="44" t="s">
        <v>111</v>
      </c>
      <c r="C203" s="44" t="s">
        <v>30</v>
      </c>
      <c r="D203" s="44" t="s">
        <v>30</v>
      </c>
      <c r="E203" s="44" t="s">
        <v>101</v>
      </c>
      <c r="F203" s="44"/>
      <c r="G203" s="106">
        <f>G204+G205+G206</f>
        <v>2507.8999999999996</v>
      </c>
    </row>
    <row r="204" spans="1:7" s="192" customFormat="1" ht="47.25">
      <c r="A204" s="83" t="s">
        <v>360</v>
      </c>
      <c r="B204" s="43" t="s">
        <v>111</v>
      </c>
      <c r="C204" s="43" t="s">
        <v>30</v>
      </c>
      <c r="D204" s="43" t="s">
        <v>30</v>
      </c>
      <c r="E204" s="43" t="s">
        <v>101</v>
      </c>
      <c r="F204" s="43" t="s">
        <v>176</v>
      </c>
      <c r="G204" s="26">
        <v>244.7</v>
      </c>
    </row>
    <row r="205" spans="1:7" s="192" customFormat="1" ht="18">
      <c r="A205" s="42" t="s">
        <v>177</v>
      </c>
      <c r="B205" s="43" t="s">
        <v>111</v>
      </c>
      <c r="C205" s="43" t="s">
        <v>30</v>
      </c>
      <c r="D205" s="43" t="s">
        <v>30</v>
      </c>
      <c r="E205" s="43" t="s">
        <v>101</v>
      </c>
      <c r="F205" s="43" t="s">
        <v>178</v>
      </c>
      <c r="G205" s="26">
        <v>1004.1</v>
      </c>
    </row>
    <row r="206" spans="1:7" s="192" customFormat="1" ht="31.5">
      <c r="A206" s="42" t="s">
        <v>278</v>
      </c>
      <c r="B206" s="43" t="s">
        <v>111</v>
      </c>
      <c r="C206" s="43" t="s">
        <v>30</v>
      </c>
      <c r="D206" s="43" t="s">
        <v>30</v>
      </c>
      <c r="E206" s="43" t="s">
        <v>101</v>
      </c>
      <c r="F206" s="43" t="s">
        <v>161</v>
      </c>
      <c r="G206" s="26">
        <v>1259.1</v>
      </c>
    </row>
    <row r="207" spans="1:7" s="66" customFormat="1" ht="31.5">
      <c r="A207" s="8" t="s">
        <v>227</v>
      </c>
      <c r="B207" s="44" t="s">
        <v>111</v>
      </c>
      <c r="C207" s="44" t="s">
        <v>30</v>
      </c>
      <c r="D207" s="44" t="s">
        <v>30</v>
      </c>
      <c r="E207" s="44" t="s">
        <v>226</v>
      </c>
      <c r="F207" s="44"/>
      <c r="G207" s="106">
        <f>G208</f>
        <v>143.8</v>
      </c>
    </row>
    <row r="208" spans="1:7" s="192" customFormat="1" ht="18">
      <c r="A208" s="42" t="s">
        <v>177</v>
      </c>
      <c r="B208" s="43" t="s">
        <v>111</v>
      </c>
      <c r="C208" s="43" t="s">
        <v>30</v>
      </c>
      <c r="D208" s="43" t="s">
        <v>30</v>
      </c>
      <c r="E208" s="43" t="s">
        <v>226</v>
      </c>
      <c r="F208" s="43" t="s">
        <v>178</v>
      </c>
      <c r="G208" s="26">
        <v>143.8</v>
      </c>
    </row>
    <row r="209" spans="1:7" s="204" customFormat="1" ht="31.5">
      <c r="A209" s="120" t="s">
        <v>245</v>
      </c>
      <c r="B209" s="2" t="s">
        <v>111</v>
      </c>
      <c r="C209" s="2" t="s">
        <v>30</v>
      </c>
      <c r="D209" s="2" t="s">
        <v>30</v>
      </c>
      <c r="E209" s="2" t="s">
        <v>224</v>
      </c>
      <c r="F209" s="105"/>
      <c r="G209" s="106">
        <f>G210</f>
        <v>2025.5</v>
      </c>
    </row>
    <row r="210" spans="1:7" s="204" customFormat="1" ht="34.5" customHeight="1">
      <c r="A210" s="168" t="s">
        <v>360</v>
      </c>
      <c r="B210" s="105" t="s">
        <v>111</v>
      </c>
      <c r="C210" s="105" t="s">
        <v>30</v>
      </c>
      <c r="D210" s="105" t="s">
        <v>30</v>
      </c>
      <c r="E210" s="105" t="s">
        <v>224</v>
      </c>
      <c r="F210" s="105" t="s">
        <v>176</v>
      </c>
      <c r="G210" s="26">
        <v>2025.5</v>
      </c>
    </row>
    <row r="211" spans="1:7" ht="18.75">
      <c r="A211" s="90" t="s">
        <v>92</v>
      </c>
      <c r="B211" s="45" t="s">
        <v>111</v>
      </c>
      <c r="C211" s="55" t="s">
        <v>30</v>
      </c>
      <c r="D211" s="55" t="s">
        <v>75</v>
      </c>
      <c r="E211" s="55"/>
      <c r="F211" s="55"/>
      <c r="G211" s="112">
        <f>G212+G217+G222+G227</f>
        <v>62102.4</v>
      </c>
    </row>
    <row r="212" spans="1:7" ht="31.5">
      <c r="A212" s="82" t="s">
        <v>18</v>
      </c>
      <c r="B212" s="45" t="s">
        <v>111</v>
      </c>
      <c r="C212" s="44" t="s">
        <v>30</v>
      </c>
      <c r="D212" s="44" t="s">
        <v>75</v>
      </c>
      <c r="E212" s="44" t="s">
        <v>19</v>
      </c>
      <c r="F212" s="44"/>
      <c r="G212" s="35">
        <f>G213</f>
        <v>6690.8</v>
      </c>
    </row>
    <row r="213" spans="1:7" ht="15.75">
      <c r="A213" s="82" t="s">
        <v>10</v>
      </c>
      <c r="B213" s="45" t="s">
        <v>111</v>
      </c>
      <c r="C213" s="44" t="s">
        <v>30</v>
      </c>
      <c r="D213" s="44" t="s">
        <v>75</v>
      </c>
      <c r="E213" s="44" t="s">
        <v>21</v>
      </c>
      <c r="F213" s="44"/>
      <c r="G213" s="35">
        <f>G214+G215+G216</f>
        <v>6690.8</v>
      </c>
    </row>
    <row r="214" spans="1:7" s="191" customFormat="1" ht="36" customHeight="1">
      <c r="A214" s="83" t="s">
        <v>360</v>
      </c>
      <c r="B214" s="46" t="s">
        <v>111</v>
      </c>
      <c r="C214" s="43" t="s">
        <v>30</v>
      </c>
      <c r="D214" s="43" t="s">
        <v>75</v>
      </c>
      <c r="E214" s="43" t="s">
        <v>21</v>
      </c>
      <c r="F214" s="43" t="s">
        <v>176</v>
      </c>
      <c r="G214" s="38">
        <v>6281</v>
      </c>
    </row>
    <row r="215" spans="1:7" s="191" customFormat="1" ht="15.75">
      <c r="A215" s="42" t="s">
        <v>177</v>
      </c>
      <c r="B215" s="46" t="s">
        <v>111</v>
      </c>
      <c r="C215" s="43" t="s">
        <v>30</v>
      </c>
      <c r="D215" s="43" t="s">
        <v>75</v>
      </c>
      <c r="E215" s="43" t="s">
        <v>21</v>
      </c>
      <c r="F215" s="43" t="s">
        <v>178</v>
      </c>
      <c r="G215" s="38">
        <v>407.8</v>
      </c>
    </row>
    <row r="216" spans="1:7" s="191" customFormat="1" ht="15.75">
      <c r="A216" s="190" t="s">
        <v>179</v>
      </c>
      <c r="B216" s="46" t="s">
        <v>111</v>
      </c>
      <c r="C216" s="43" t="s">
        <v>30</v>
      </c>
      <c r="D216" s="43" t="s">
        <v>75</v>
      </c>
      <c r="E216" s="43" t="s">
        <v>21</v>
      </c>
      <c r="F216" s="43" t="s">
        <v>180</v>
      </c>
      <c r="G216" s="38">
        <v>2</v>
      </c>
    </row>
    <row r="217" spans="1:8" ht="47.25">
      <c r="A217" s="8" t="s">
        <v>22</v>
      </c>
      <c r="B217" s="45" t="s">
        <v>111</v>
      </c>
      <c r="C217" s="44" t="s">
        <v>30</v>
      </c>
      <c r="D217" s="44" t="s">
        <v>75</v>
      </c>
      <c r="E217" s="44" t="s">
        <v>15</v>
      </c>
      <c r="F217" s="44"/>
      <c r="G217" s="35">
        <f>G218</f>
        <v>50367</v>
      </c>
      <c r="H217" s="67"/>
    </row>
    <row r="218" spans="1:7" ht="15.75">
      <c r="A218" s="82" t="s">
        <v>11</v>
      </c>
      <c r="B218" s="45" t="s">
        <v>111</v>
      </c>
      <c r="C218" s="44" t="s">
        <v>30</v>
      </c>
      <c r="D218" s="44" t="s">
        <v>75</v>
      </c>
      <c r="E218" s="44" t="s">
        <v>23</v>
      </c>
      <c r="F218" s="44"/>
      <c r="G218" s="35">
        <f>G219+G220+G221</f>
        <v>50367</v>
      </c>
    </row>
    <row r="219" spans="1:7" s="191" customFormat="1" ht="47.25">
      <c r="A219" s="83" t="s">
        <v>360</v>
      </c>
      <c r="B219" s="46" t="s">
        <v>111</v>
      </c>
      <c r="C219" s="43" t="s">
        <v>30</v>
      </c>
      <c r="D219" s="43" t="s">
        <v>75</v>
      </c>
      <c r="E219" s="43" t="s">
        <v>23</v>
      </c>
      <c r="F219" s="43" t="s">
        <v>176</v>
      </c>
      <c r="G219" s="40">
        <v>43297.6</v>
      </c>
    </row>
    <row r="220" spans="1:7" s="191" customFormat="1" ht="15.75">
      <c r="A220" s="42" t="s">
        <v>177</v>
      </c>
      <c r="B220" s="46" t="s">
        <v>111</v>
      </c>
      <c r="C220" s="43" t="s">
        <v>30</v>
      </c>
      <c r="D220" s="43" t="s">
        <v>75</v>
      </c>
      <c r="E220" s="43" t="s">
        <v>23</v>
      </c>
      <c r="F220" s="43" t="s">
        <v>178</v>
      </c>
      <c r="G220" s="40">
        <v>7045.6</v>
      </c>
    </row>
    <row r="221" spans="1:7" s="191" customFormat="1" ht="15.75">
      <c r="A221" s="190" t="s">
        <v>179</v>
      </c>
      <c r="B221" s="46" t="s">
        <v>111</v>
      </c>
      <c r="C221" s="43" t="s">
        <v>30</v>
      </c>
      <c r="D221" s="43" t="s">
        <v>75</v>
      </c>
      <c r="E221" s="43" t="s">
        <v>23</v>
      </c>
      <c r="F221" s="43" t="s">
        <v>180</v>
      </c>
      <c r="G221" s="40">
        <v>23.8</v>
      </c>
    </row>
    <row r="222" spans="1:7" ht="31.5">
      <c r="A222" s="114" t="s">
        <v>235</v>
      </c>
      <c r="B222" s="45" t="s">
        <v>111</v>
      </c>
      <c r="C222" s="44" t="s">
        <v>30</v>
      </c>
      <c r="D222" s="44" t="s">
        <v>75</v>
      </c>
      <c r="E222" s="137" t="s">
        <v>300</v>
      </c>
      <c r="F222" s="44"/>
      <c r="G222" s="92">
        <f>G223</f>
        <v>687.4</v>
      </c>
    </row>
    <row r="223" spans="1:7" ht="31.5">
      <c r="A223" s="115" t="s">
        <v>236</v>
      </c>
      <c r="B223" s="45" t="s">
        <v>111</v>
      </c>
      <c r="C223" s="44" t="s">
        <v>30</v>
      </c>
      <c r="D223" s="44" t="s">
        <v>75</v>
      </c>
      <c r="E223" s="137" t="s">
        <v>301</v>
      </c>
      <c r="F223" s="44"/>
      <c r="G223" s="92">
        <f>G224</f>
        <v>687.4</v>
      </c>
    </row>
    <row r="224" spans="1:7" ht="31.5">
      <c r="A224" s="115" t="s">
        <v>237</v>
      </c>
      <c r="B224" s="45" t="s">
        <v>111</v>
      </c>
      <c r="C224" s="44" t="s">
        <v>30</v>
      </c>
      <c r="D224" s="44" t="s">
        <v>75</v>
      </c>
      <c r="E224" s="137" t="s">
        <v>302</v>
      </c>
      <c r="F224" s="44"/>
      <c r="G224" s="92">
        <f>G225</f>
        <v>687.4</v>
      </c>
    </row>
    <row r="225" spans="1:7" ht="47.25">
      <c r="A225" s="115" t="s">
        <v>357</v>
      </c>
      <c r="B225" s="45" t="s">
        <v>111</v>
      </c>
      <c r="C225" s="44" t="s">
        <v>30</v>
      </c>
      <c r="D225" s="44" t="s">
        <v>75</v>
      </c>
      <c r="E225" s="137" t="s">
        <v>303</v>
      </c>
      <c r="F225" s="44"/>
      <c r="G225" s="92">
        <f>G226</f>
        <v>687.4</v>
      </c>
    </row>
    <row r="226" spans="1:7" s="191" customFormat="1" ht="15.75">
      <c r="A226" s="42" t="s">
        <v>177</v>
      </c>
      <c r="B226" s="46" t="s">
        <v>111</v>
      </c>
      <c r="C226" s="43" t="s">
        <v>30</v>
      </c>
      <c r="D226" s="43" t="s">
        <v>75</v>
      </c>
      <c r="E226" s="138" t="s">
        <v>303</v>
      </c>
      <c r="F226" s="43" t="s">
        <v>178</v>
      </c>
      <c r="G226" s="40">
        <v>687.4</v>
      </c>
    </row>
    <row r="227" spans="1:7" s="66" customFormat="1" ht="18">
      <c r="A227" s="8" t="s">
        <v>238</v>
      </c>
      <c r="B227" s="45" t="s">
        <v>111</v>
      </c>
      <c r="C227" s="44" t="s">
        <v>30</v>
      </c>
      <c r="D227" s="44" t="s">
        <v>75</v>
      </c>
      <c r="E227" s="44" t="s">
        <v>47</v>
      </c>
      <c r="F227" s="44"/>
      <c r="G227" s="35">
        <f>G228+G237</f>
        <v>4357.2</v>
      </c>
    </row>
    <row r="228" spans="1:7" s="66" customFormat="1" ht="31.5">
      <c r="A228" s="8" t="s">
        <v>247</v>
      </c>
      <c r="B228" s="45" t="s">
        <v>111</v>
      </c>
      <c r="C228" s="44" t="s">
        <v>30</v>
      </c>
      <c r="D228" s="44" t="s">
        <v>75</v>
      </c>
      <c r="E228" s="44" t="s">
        <v>98</v>
      </c>
      <c r="F228" s="44"/>
      <c r="G228" s="106">
        <f>G229+G231+G233+G235</f>
        <v>2515.6</v>
      </c>
    </row>
    <row r="229" spans="1:7" s="66" customFormat="1" ht="18">
      <c r="A229" s="8" t="s">
        <v>181</v>
      </c>
      <c r="B229" s="45" t="s">
        <v>111</v>
      </c>
      <c r="C229" s="44" t="s">
        <v>30</v>
      </c>
      <c r="D229" s="44" t="s">
        <v>75</v>
      </c>
      <c r="E229" s="44" t="s">
        <v>99</v>
      </c>
      <c r="F229" s="44"/>
      <c r="G229" s="106">
        <f>G230</f>
        <v>329.6</v>
      </c>
    </row>
    <row r="230" spans="1:7" s="192" customFormat="1" ht="18">
      <c r="A230" s="42" t="s">
        <v>177</v>
      </c>
      <c r="B230" s="46" t="s">
        <v>111</v>
      </c>
      <c r="C230" s="43" t="s">
        <v>30</v>
      </c>
      <c r="D230" s="43" t="s">
        <v>75</v>
      </c>
      <c r="E230" s="43" t="s">
        <v>99</v>
      </c>
      <c r="F230" s="43" t="s">
        <v>178</v>
      </c>
      <c r="G230" s="26">
        <v>329.6</v>
      </c>
    </row>
    <row r="231" spans="1:7" s="66" customFormat="1" ht="18">
      <c r="A231" s="60" t="s">
        <v>182</v>
      </c>
      <c r="B231" s="45" t="s">
        <v>111</v>
      </c>
      <c r="C231" s="44" t="s">
        <v>30</v>
      </c>
      <c r="D231" s="44" t="s">
        <v>75</v>
      </c>
      <c r="E231" s="44" t="s">
        <v>183</v>
      </c>
      <c r="F231" s="44"/>
      <c r="G231" s="106">
        <f>G232</f>
        <v>20.2</v>
      </c>
    </row>
    <row r="232" spans="1:7" s="192" customFormat="1" ht="18">
      <c r="A232" s="42" t="s">
        <v>177</v>
      </c>
      <c r="B232" s="46" t="s">
        <v>111</v>
      </c>
      <c r="C232" s="43" t="s">
        <v>30</v>
      </c>
      <c r="D232" s="43" t="s">
        <v>75</v>
      </c>
      <c r="E232" s="43" t="s">
        <v>183</v>
      </c>
      <c r="F232" s="43" t="s">
        <v>178</v>
      </c>
      <c r="G232" s="26">
        <v>20.2</v>
      </c>
    </row>
    <row r="233" spans="1:7" s="66" customFormat="1" ht="18">
      <c r="A233" s="8" t="s">
        <v>185</v>
      </c>
      <c r="B233" s="45" t="s">
        <v>111</v>
      </c>
      <c r="C233" s="44" t="s">
        <v>30</v>
      </c>
      <c r="D233" s="44" t="s">
        <v>75</v>
      </c>
      <c r="E233" s="44" t="s">
        <v>102</v>
      </c>
      <c r="F233" s="44"/>
      <c r="G233" s="106">
        <f>G234</f>
        <v>999.7</v>
      </c>
    </row>
    <row r="234" spans="1:7" s="192" customFormat="1" ht="18">
      <c r="A234" s="42" t="s">
        <v>177</v>
      </c>
      <c r="B234" s="46" t="s">
        <v>111</v>
      </c>
      <c r="C234" s="43" t="s">
        <v>30</v>
      </c>
      <c r="D234" s="43" t="s">
        <v>75</v>
      </c>
      <c r="E234" s="43" t="s">
        <v>102</v>
      </c>
      <c r="F234" s="43" t="s">
        <v>178</v>
      </c>
      <c r="G234" s="26">
        <v>999.7</v>
      </c>
    </row>
    <row r="235" spans="1:7" s="66" customFormat="1" ht="18">
      <c r="A235" s="60" t="s">
        <v>184</v>
      </c>
      <c r="B235" s="45" t="s">
        <v>111</v>
      </c>
      <c r="C235" s="44" t="s">
        <v>30</v>
      </c>
      <c r="D235" s="44" t="s">
        <v>75</v>
      </c>
      <c r="E235" s="44" t="s">
        <v>103</v>
      </c>
      <c r="F235" s="44"/>
      <c r="G235" s="169">
        <f>G236</f>
        <v>1166.1</v>
      </c>
    </row>
    <row r="236" spans="1:7" s="192" customFormat="1" ht="18">
      <c r="A236" s="42" t="s">
        <v>177</v>
      </c>
      <c r="B236" s="46" t="s">
        <v>111</v>
      </c>
      <c r="C236" s="43" t="s">
        <v>30</v>
      </c>
      <c r="D236" s="43" t="s">
        <v>75</v>
      </c>
      <c r="E236" s="43" t="s">
        <v>103</v>
      </c>
      <c r="F236" s="43" t="s">
        <v>178</v>
      </c>
      <c r="G236" s="170">
        <v>1166.1</v>
      </c>
    </row>
    <row r="237" spans="1:7" s="192" customFormat="1" ht="31.5">
      <c r="A237" s="120" t="s">
        <v>245</v>
      </c>
      <c r="B237" s="45" t="s">
        <v>111</v>
      </c>
      <c r="C237" s="44" t="s">
        <v>30</v>
      </c>
      <c r="D237" s="69" t="s">
        <v>75</v>
      </c>
      <c r="E237" s="69" t="s">
        <v>224</v>
      </c>
      <c r="F237" s="69"/>
      <c r="G237" s="169">
        <f>G238</f>
        <v>1841.6</v>
      </c>
    </row>
    <row r="238" spans="1:7" s="192" customFormat="1" ht="35.25" customHeight="1">
      <c r="A238" s="168" t="s">
        <v>360</v>
      </c>
      <c r="B238" s="46" t="s">
        <v>111</v>
      </c>
      <c r="C238" s="43" t="s">
        <v>30</v>
      </c>
      <c r="D238" s="61" t="s">
        <v>75</v>
      </c>
      <c r="E238" s="61" t="s">
        <v>224</v>
      </c>
      <c r="F238" s="61" t="s">
        <v>176</v>
      </c>
      <c r="G238" s="170">
        <v>1841.6</v>
      </c>
    </row>
    <row r="239" spans="1:7" s="66" customFormat="1" ht="18.75">
      <c r="A239" s="54" t="s">
        <v>76</v>
      </c>
      <c r="B239" s="55" t="s">
        <v>111</v>
      </c>
      <c r="C239" s="55" t="s">
        <v>77</v>
      </c>
      <c r="D239" s="61"/>
      <c r="E239" s="61"/>
      <c r="F239" s="61"/>
      <c r="G239" s="41">
        <f>G240</f>
        <v>1574.2</v>
      </c>
    </row>
    <row r="240" spans="1:7" s="66" customFormat="1" ht="18.75">
      <c r="A240" s="90" t="s">
        <v>83</v>
      </c>
      <c r="B240" s="58" t="s">
        <v>111</v>
      </c>
      <c r="C240" s="55" t="s">
        <v>77</v>
      </c>
      <c r="D240" s="55" t="s">
        <v>51</v>
      </c>
      <c r="E240" s="55"/>
      <c r="F240" s="61"/>
      <c r="G240" s="172">
        <f>G241+G244+G250</f>
        <v>1574.2</v>
      </c>
    </row>
    <row r="241" spans="1:7" s="68" customFormat="1" ht="15.75">
      <c r="A241" s="82" t="s">
        <v>84</v>
      </c>
      <c r="B241" s="62" t="s">
        <v>111</v>
      </c>
      <c r="C241" s="44" t="s">
        <v>77</v>
      </c>
      <c r="D241" s="44" t="s">
        <v>51</v>
      </c>
      <c r="E241" s="44" t="s">
        <v>85</v>
      </c>
      <c r="F241" s="61"/>
      <c r="G241" s="92">
        <f>G242</f>
        <v>320.7</v>
      </c>
    </row>
    <row r="242" spans="1:7" s="68" customFormat="1" ht="15.75">
      <c r="A242" s="8" t="s">
        <v>86</v>
      </c>
      <c r="B242" s="62" t="s">
        <v>111</v>
      </c>
      <c r="C242" s="44" t="s">
        <v>77</v>
      </c>
      <c r="D242" s="44" t="s">
        <v>51</v>
      </c>
      <c r="E242" s="44" t="s">
        <v>87</v>
      </c>
      <c r="F242" s="44"/>
      <c r="G242" s="92">
        <f>G243</f>
        <v>320.7</v>
      </c>
    </row>
    <row r="243" spans="1:7" s="53" customFormat="1" ht="47.25" customHeight="1">
      <c r="A243" s="83" t="s">
        <v>360</v>
      </c>
      <c r="B243" s="59" t="s">
        <v>111</v>
      </c>
      <c r="C243" s="43" t="s">
        <v>77</v>
      </c>
      <c r="D243" s="43" t="s">
        <v>51</v>
      </c>
      <c r="E243" s="43" t="s">
        <v>87</v>
      </c>
      <c r="F243" s="105" t="s">
        <v>176</v>
      </c>
      <c r="G243" s="40">
        <v>320.7</v>
      </c>
    </row>
    <row r="244" spans="1:7" s="68" customFormat="1" ht="15.75" customHeight="1">
      <c r="A244" s="115" t="s">
        <v>253</v>
      </c>
      <c r="B244" s="62" t="s">
        <v>111</v>
      </c>
      <c r="C244" s="44" t="s">
        <v>77</v>
      </c>
      <c r="D244" s="44" t="s">
        <v>51</v>
      </c>
      <c r="E244" s="137" t="s">
        <v>312</v>
      </c>
      <c r="F244" s="69"/>
      <c r="G244" s="92">
        <f>G245</f>
        <v>1014.5</v>
      </c>
    </row>
    <row r="245" spans="1:7" s="68" customFormat="1" ht="15.75">
      <c r="A245" s="115" t="s">
        <v>254</v>
      </c>
      <c r="B245" s="62" t="s">
        <v>111</v>
      </c>
      <c r="C245" s="44" t="s">
        <v>77</v>
      </c>
      <c r="D245" s="44" t="s">
        <v>51</v>
      </c>
      <c r="E245" s="137" t="s">
        <v>318</v>
      </c>
      <c r="F245" s="69"/>
      <c r="G245" s="92">
        <f>G246</f>
        <v>1014.5</v>
      </c>
    </row>
    <row r="246" spans="1:7" s="68" customFormat="1" ht="47.25">
      <c r="A246" s="115" t="s">
        <v>255</v>
      </c>
      <c r="B246" s="62" t="s">
        <v>111</v>
      </c>
      <c r="C246" s="44" t="s">
        <v>77</v>
      </c>
      <c r="D246" s="44" t="s">
        <v>51</v>
      </c>
      <c r="E246" s="137" t="s">
        <v>320</v>
      </c>
      <c r="F246" s="61"/>
      <c r="G246" s="92">
        <f>G247</f>
        <v>1014.5</v>
      </c>
    </row>
    <row r="247" spans="1:7" s="68" customFormat="1" ht="31.5">
      <c r="A247" s="115" t="s">
        <v>352</v>
      </c>
      <c r="B247" s="62" t="s">
        <v>111</v>
      </c>
      <c r="C247" s="44" t="s">
        <v>77</v>
      </c>
      <c r="D247" s="44" t="s">
        <v>51</v>
      </c>
      <c r="E247" s="137" t="s">
        <v>321</v>
      </c>
      <c r="F247" s="69"/>
      <c r="G247" s="92">
        <f>G248+G249</f>
        <v>1014.5</v>
      </c>
    </row>
    <row r="248" spans="1:7" s="53" customFormat="1" ht="15.75">
      <c r="A248" s="42" t="s">
        <v>177</v>
      </c>
      <c r="B248" s="59" t="s">
        <v>111</v>
      </c>
      <c r="C248" s="43" t="s">
        <v>77</v>
      </c>
      <c r="D248" s="43" t="s">
        <v>51</v>
      </c>
      <c r="E248" s="138" t="s">
        <v>321</v>
      </c>
      <c r="F248" s="61" t="s">
        <v>178</v>
      </c>
      <c r="G248" s="40">
        <v>471.1</v>
      </c>
    </row>
    <row r="249" spans="1:7" s="53" customFormat="1" ht="31.5">
      <c r="A249" s="42" t="s">
        <v>278</v>
      </c>
      <c r="B249" s="59" t="s">
        <v>111</v>
      </c>
      <c r="C249" s="43" t="s">
        <v>77</v>
      </c>
      <c r="D249" s="43" t="s">
        <v>51</v>
      </c>
      <c r="E249" s="194" t="s">
        <v>321</v>
      </c>
      <c r="F249" s="61" t="s">
        <v>161</v>
      </c>
      <c r="G249" s="40">
        <v>543.4</v>
      </c>
    </row>
    <row r="250" spans="1:7" s="153" customFormat="1" ht="47.25">
      <c r="A250" s="120" t="s">
        <v>173</v>
      </c>
      <c r="B250" s="7" t="s">
        <v>111</v>
      </c>
      <c r="C250" s="166" t="s">
        <v>77</v>
      </c>
      <c r="D250" s="166" t="s">
        <v>51</v>
      </c>
      <c r="E250" s="164" t="s">
        <v>160</v>
      </c>
      <c r="F250" s="167"/>
      <c r="G250" s="169">
        <f>G251</f>
        <v>239</v>
      </c>
    </row>
    <row r="251" spans="1:7" s="153" customFormat="1" ht="51" customHeight="1">
      <c r="A251" s="120" t="s">
        <v>390</v>
      </c>
      <c r="B251" s="7" t="s">
        <v>111</v>
      </c>
      <c r="C251" s="166" t="s">
        <v>77</v>
      </c>
      <c r="D251" s="166" t="s">
        <v>51</v>
      </c>
      <c r="E251" s="164" t="s">
        <v>389</v>
      </c>
      <c r="F251" s="167"/>
      <c r="G251" s="169">
        <f>G252</f>
        <v>239</v>
      </c>
    </row>
    <row r="252" spans="1:7" s="153" customFormat="1" ht="47.25">
      <c r="A252" s="206" t="s">
        <v>360</v>
      </c>
      <c r="B252" s="207" t="s">
        <v>111</v>
      </c>
      <c r="C252" s="208" t="s">
        <v>77</v>
      </c>
      <c r="D252" s="208" t="s">
        <v>51</v>
      </c>
      <c r="E252" s="209" t="s">
        <v>389</v>
      </c>
      <c r="F252" s="208" t="s">
        <v>176</v>
      </c>
      <c r="G252" s="210">
        <v>239</v>
      </c>
    </row>
    <row r="253" spans="1:7" s="66" customFormat="1" ht="25.5" customHeight="1">
      <c r="A253" s="90" t="s">
        <v>166</v>
      </c>
      <c r="B253" s="64" t="s">
        <v>112</v>
      </c>
      <c r="C253" s="61"/>
      <c r="D253" s="61"/>
      <c r="E253" s="61"/>
      <c r="F253" s="61"/>
      <c r="G253" s="172">
        <f>G254+G316+G337+G369+G374+G379+G410+G419+G463+G468</f>
        <v>148758.1</v>
      </c>
    </row>
    <row r="254" spans="1:7" s="66" customFormat="1" ht="24.75" customHeight="1">
      <c r="A254" s="54" t="s">
        <v>37</v>
      </c>
      <c r="B254" s="64" t="s">
        <v>112</v>
      </c>
      <c r="C254" s="55" t="s">
        <v>14</v>
      </c>
      <c r="D254" s="45"/>
      <c r="E254" s="45"/>
      <c r="F254" s="45"/>
      <c r="G254" s="39">
        <f>G255+G259+G273</f>
        <v>66573.40000000001</v>
      </c>
    </row>
    <row r="255" spans="1:7" ht="37.5">
      <c r="A255" s="91" t="s">
        <v>54</v>
      </c>
      <c r="B255" s="64" t="s">
        <v>112</v>
      </c>
      <c r="C255" s="58" t="s">
        <v>14</v>
      </c>
      <c r="D255" s="58" t="s">
        <v>31</v>
      </c>
      <c r="E255" s="70"/>
      <c r="F255" s="70"/>
      <c r="G255" s="224">
        <f>G256</f>
        <v>2796.9</v>
      </c>
    </row>
    <row r="256" spans="1:7" ht="31.5">
      <c r="A256" s="82" t="s">
        <v>18</v>
      </c>
      <c r="B256" s="44" t="s">
        <v>112</v>
      </c>
      <c r="C256" s="44" t="s">
        <v>14</v>
      </c>
      <c r="D256" s="44" t="s">
        <v>31</v>
      </c>
      <c r="E256" s="44" t="s">
        <v>19</v>
      </c>
      <c r="F256" s="44"/>
      <c r="G256" s="35">
        <f>G257</f>
        <v>2796.9</v>
      </c>
    </row>
    <row r="257" spans="1:7" ht="15.75">
      <c r="A257" s="82" t="s">
        <v>55</v>
      </c>
      <c r="B257" s="44" t="s">
        <v>112</v>
      </c>
      <c r="C257" s="44" t="s">
        <v>14</v>
      </c>
      <c r="D257" s="44" t="s">
        <v>31</v>
      </c>
      <c r="E257" s="44" t="s">
        <v>56</v>
      </c>
      <c r="F257" s="44"/>
      <c r="G257" s="35">
        <f>G258</f>
        <v>2796.9</v>
      </c>
    </row>
    <row r="258" spans="1:7" s="191" customFormat="1" ht="47.25">
      <c r="A258" s="83" t="s">
        <v>360</v>
      </c>
      <c r="B258" s="43" t="s">
        <v>112</v>
      </c>
      <c r="C258" s="43" t="s">
        <v>14</v>
      </c>
      <c r="D258" s="43" t="s">
        <v>31</v>
      </c>
      <c r="E258" s="43" t="s">
        <v>56</v>
      </c>
      <c r="F258" s="43" t="s">
        <v>176</v>
      </c>
      <c r="G258" s="38">
        <v>2796.9</v>
      </c>
    </row>
    <row r="259" spans="1:7" ht="56.25">
      <c r="A259" s="54" t="s">
        <v>38</v>
      </c>
      <c r="B259" s="55" t="s">
        <v>112</v>
      </c>
      <c r="C259" s="55" t="s">
        <v>14</v>
      </c>
      <c r="D259" s="55" t="s">
        <v>36</v>
      </c>
      <c r="E259" s="55"/>
      <c r="F259" s="55"/>
      <c r="G259" s="112">
        <f>G260+G268</f>
        <v>52115.700000000004</v>
      </c>
    </row>
    <row r="260" spans="1:7" ht="31.5">
      <c r="A260" s="82" t="s">
        <v>18</v>
      </c>
      <c r="B260" s="44" t="s">
        <v>112</v>
      </c>
      <c r="C260" s="44" t="s">
        <v>14</v>
      </c>
      <c r="D260" s="44" t="s">
        <v>36</v>
      </c>
      <c r="E260" s="44" t="s">
        <v>19</v>
      </c>
      <c r="F260" s="43"/>
      <c r="G260" s="35">
        <f>G261+G265</f>
        <v>51067.4</v>
      </c>
    </row>
    <row r="261" spans="1:7" ht="15.75">
      <c r="A261" s="8" t="s">
        <v>10</v>
      </c>
      <c r="B261" s="44" t="s">
        <v>112</v>
      </c>
      <c r="C261" s="44" t="s">
        <v>14</v>
      </c>
      <c r="D261" s="44" t="s">
        <v>36</v>
      </c>
      <c r="E261" s="44" t="s">
        <v>21</v>
      </c>
      <c r="F261" s="44"/>
      <c r="G261" s="35">
        <f>G262+G263+G264</f>
        <v>43465.4</v>
      </c>
    </row>
    <row r="262" spans="1:7" s="191" customFormat="1" ht="47.25">
      <c r="A262" s="83" t="s">
        <v>360</v>
      </c>
      <c r="B262" s="43" t="s">
        <v>112</v>
      </c>
      <c r="C262" s="43" t="s">
        <v>14</v>
      </c>
      <c r="D262" s="43" t="s">
        <v>36</v>
      </c>
      <c r="E262" s="43" t="s">
        <v>21</v>
      </c>
      <c r="F262" s="43" t="s">
        <v>176</v>
      </c>
      <c r="G262" s="26">
        <v>33028</v>
      </c>
    </row>
    <row r="263" spans="1:7" s="191" customFormat="1" ht="15.75">
      <c r="A263" s="42" t="s">
        <v>177</v>
      </c>
      <c r="B263" s="43" t="s">
        <v>112</v>
      </c>
      <c r="C263" s="43" t="s">
        <v>14</v>
      </c>
      <c r="D263" s="43" t="s">
        <v>36</v>
      </c>
      <c r="E263" s="43" t="s">
        <v>21</v>
      </c>
      <c r="F263" s="43" t="s">
        <v>178</v>
      </c>
      <c r="G263" s="26">
        <v>10211.9</v>
      </c>
    </row>
    <row r="264" spans="1:7" s="191" customFormat="1" ht="15.75">
      <c r="A264" s="190" t="s">
        <v>179</v>
      </c>
      <c r="B264" s="43" t="s">
        <v>112</v>
      </c>
      <c r="C264" s="43" t="s">
        <v>14</v>
      </c>
      <c r="D264" s="43" t="s">
        <v>36</v>
      </c>
      <c r="E264" s="43" t="s">
        <v>21</v>
      </c>
      <c r="F264" s="43" t="s">
        <v>180</v>
      </c>
      <c r="G264" s="38">
        <v>225.5</v>
      </c>
    </row>
    <row r="265" spans="1:7" ht="15.75">
      <c r="A265" s="8" t="s">
        <v>11</v>
      </c>
      <c r="B265" s="44" t="s">
        <v>112</v>
      </c>
      <c r="C265" s="44" t="s">
        <v>14</v>
      </c>
      <c r="D265" s="44" t="s">
        <v>36</v>
      </c>
      <c r="E265" s="44" t="s">
        <v>108</v>
      </c>
      <c r="F265" s="44"/>
      <c r="G265" s="35">
        <f>G266+G267</f>
        <v>7602</v>
      </c>
    </row>
    <row r="266" spans="1:7" s="191" customFormat="1" ht="47.25">
      <c r="A266" s="83" t="s">
        <v>360</v>
      </c>
      <c r="B266" s="71">
        <v>904</v>
      </c>
      <c r="C266" s="43" t="s">
        <v>14</v>
      </c>
      <c r="D266" s="43" t="s">
        <v>36</v>
      </c>
      <c r="E266" s="43" t="s">
        <v>108</v>
      </c>
      <c r="F266" s="43" t="s">
        <v>176</v>
      </c>
      <c r="G266" s="38">
        <v>7371.4</v>
      </c>
    </row>
    <row r="267" spans="1:7" s="191" customFormat="1" ht="15.75">
      <c r="A267" s="42" t="s">
        <v>177</v>
      </c>
      <c r="B267" s="71">
        <v>904</v>
      </c>
      <c r="C267" s="43" t="s">
        <v>14</v>
      </c>
      <c r="D267" s="43" t="s">
        <v>36</v>
      </c>
      <c r="E267" s="43" t="s">
        <v>108</v>
      </c>
      <c r="F267" s="43" t="s">
        <v>178</v>
      </c>
      <c r="G267" s="38">
        <v>230.6</v>
      </c>
    </row>
    <row r="268" spans="1:7" ht="31.5">
      <c r="A268" s="150" t="s">
        <v>235</v>
      </c>
      <c r="B268" s="45" t="s">
        <v>112</v>
      </c>
      <c r="C268" s="44" t="s">
        <v>14</v>
      </c>
      <c r="D268" s="44" t="s">
        <v>36</v>
      </c>
      <c r="E268" s="151" t="s">
        <v>300</v>
      </c>
      <c r="F268" s="44"/>
      <c r="G268" s="35">
        <f>G269</f>
        <v>1048.3</v>
      </c>
    </row>
    <row r="269" spans="1:7" ht="31.5">
      <c r="A269" s="115" t="s">
        <v>236</v>
      </c>
      <c r="B269" s="45" t="s">
        <v>112</v>
      </c>
      <c r="C269" s="44" t="s">
        <v>14</v>
      </c>
      <c r="D269" s="44" t="s">
        <v>36</v>
      </c>
      <c r="E269" s="137" t="s">
        <v>301</v>
      </c>
      <c r="F269" s="44"/>
      <c r="G269" s="35">
        <f>G270</f>
        <v>1048.3</v>
      </c>
    </row>
    <row r="270" spans="1:7" ht="31.5">
      <c r="A270" s="115" t="s">
        <v>237</v>
      </c>
      <c r="B270" s="45" t="s">
        <v>112</v>
      </c>
      <c r="C270" s="44" t="s">
        <v>14</v>
      </c>
      <c r="D270" s="44" t="s">
        <v>36</v>
      </c>
      <c r="E270" s="137" t="s">
        <v>302</v>
      </c>
      <c r="F270" s="44"/>
      <c r="G270" s="35">
        <f>G271</f>
        <v>1048.3</v>
      </c>
    </row>
    <row r="271" spans="1:7" ht="47.25">
      <c r="A271" s="115" t="s">
        <v>357</v>
      </c>
      <c r="B271" s="45" t="s">
        <v>112</v>
      </c>
      <c r="C271" s="44" t="s">
        <v>14</v>
      </c>
      <c r="D271" s="44" t="s">
        <v>36</v>
      </c>
      <c r="E271" s="137" t="s">
        <v>303</v>
      </c>
      <c r="F271" s="44"/>
      <c r="G271" s="35">
        <f>G272</f>
        <v>1048.3</v>
      </c>
    </row>
    <row r="272" spans="1:7" s="191" customFormat="1" ht="15.75">
      <c r="A272" s="42" t="s">
        <v>177</v>
      </c>
      <c r="B272" s="46" t="s">
        <v>112</v>
      </c>
      <c r="C272" s="43" t="s">
        <v>14</v>
      </c>
      <c r="D272" s="43" t="s">
        <v>36</v>
      </c>
      <c r="E272" s="194" t="s">
        <v>303</v>
      </c>
      <c r="F272" s="43" t="s">
        <v>178</v>
      </c>
      <c r="G272" s="38">
        <v>1048.3</v>
      </c>
    </row>
    <row r="273" spans="1:7" ht="18.75">
      <c r="A273" s="54" t="s">
        <v>57</v>
      </c>
      <c r="B273" s="55" t="s">
        <v>112</v>
      </c>
      <c r="C273" s="55" t="s">
        <v>14</v>
      </c>
      <c r="D273" s="55" t="s">
        <v>104</v>
      </c>
      <c r="E273" s="55"/>
      <c r="F273" s="55"/>
      <c r="G273" s="112">
        <f>G274+G279+G285+G290+G296+G302+G307</f>
        <v>11660.8</v>
      </c>
    </row>
    <row r="274" spans="1:7" ht="32.25">
      <c r="A274" s="82" t="s">
        <v>18</v>
      </c>
      <c r="B274" s="44" t="s">
        <v>112</v>
      </c>
      <c r="C274" s="44" t="s">
        <v>14</v>
      </c>
      <c r="D274" s="44" t="s">
        <v>104</v>
      </c>
      <c r="E274" s="44" t="s">
        <v>19</v>
      </c>
      <c r="F274" s="55"/>
      <c r="G274" s="39">
        <f>G275</f>
        <v>6550</v>
      </c>
    </row>
    <row r="275" spans="1:7" ht="15.75">
      <c r="A275" s="8" t="s">
        <v>11</v>
      </c>
      <c r="B275" s="44" t="s">
        <v>112</v>
      </c>
      <c r="C275" s="44" t="s">
        <v>14</v>
      </c>
      <c r="D275" s="44" t="s">
        <v>104</v>
      </c>
      <c r="E275" s="44" t="s">
        <v>108</v>
      </c>
      <c r="F275" s="43"/>
      <c r="G275" s="35">
        <f>G276+G277+G278</f>
        <v>6550</v>
      </c>
    </row>
    <row r="276" spans="1:7" s="191" customFormat="1" ht="47.25">
      <c r="A276" s="83" t="s">
        <v>360</v>
      </c>
      <c r="B276" s="43" t="s">
        <v>112</v>
      </c>
      <c r="C276" s="43" t="s">
        <v>14</v>
      </c>
      <c r="D276" s="43" t="s">
        <v>104</v>
      </c>
      <c r="E276" s="43" t="s">
        <v>108</v>
      </c>
      <c r="F276" s="43" t="s">
        <v>176</v>
      </c>
      <c r="G276" s="38">
        <v>5494.8</v>
      </c>
    </row>
    <row r="277" spans="1:7" s="191" customFormat="1" ht="15.75">
      <c r="A277" s="42" t="s">
        <v>177</v>
      </c>
      <c r="B277" s="43" t="s">
        <v>112</v>
      </c>
      <c r="C277" s="43" t="s">
        <v>14</v>
      </c>
      <c r="D277" s="43" t="s">
        <v>104</v>
      </c>
      <c r="E277" s="43" t="s">
        <v>108</v>
      </c>
      <c r="F277" s="43" t="s">
        <v>178</v>
      </c>
      <c r="G277" s="38">
        <v>954.2</v>
      </c>
    </row>
    <row r="278" spans="1:7" s="191" customFormat="1" ht="15.75">
      <c r="A278" s="190" t="s">
        <v>179</v>
      </c>
      <c r="B278" s="43" t="s">
        <v>112</v>
      </c>
      <c r="C278" s="43" t="s">
        <v>14</v>
      </c>
      <c r="D278" s="43" t="s">
        <v>104</v>
      </c>
      <c r="E278" s="43" t="s">
        <v>108</v>
      </c>
      <c r="F278" s="43" t="s">
        <v>180</v>
      </c>
      <c r="G278" s="38">
        <v>101</v>
      </c>
    </row>
    <row r="279" spans="1:7" ht="15.75">
      <c r="A279" s="8" t="s">
        <v>59</v>
      </c>
      <c r="B279" s="44" t="s">
        <v>112</v>
      </c>
      <c r="C279" s="44" t="s">
        <v>14</v>
      </c>
      <c r="D279" s="44" t="s">
        <v>104</v>
      </c>
      <c r="E279" s="44" t="s">
        <v>60</v>
      </c>
      <c r="F279" s="44"/>
      <c r="G279" s="35">
        <f>G280+G283</f>
        <v>833.1</v>
      </c>
    </row>
    <row r="280" spans="1:7" ht="15.75">
      <c r="A280" s="8" t="s">
        <v>61</v>
      </c>
      <c r="B280" s="44" t="s">
        <v>112</v>
      </c>
      <c r="C280" s="44" t="s">
        <v>14</v>
      </c>
      <c r="D280" s="44" t="s">
        <v>104</v>
      </c>
      <c r="E280" s="44" t="s">
        <v>62</v>
      </c>
      <c r="F280" s="44"/>
      <c r="G280" s="35">
        <f>G281+G282</f>
        <v>215.5</v>
      </c>
    </row>
    <row r="281" spans="1:7" s="191" customFormat="1" ht="15.75">
      <c r="A281" s="42" t="s">
        <v>177</v>
      </c>
      <c r="B281" s="43" t="s">
        <v>112</v>
      </c>
      <c r="C281" s="43" t="s">
        <v>14</v>
      </c>
      <c r="D281" s="43" t="s">
        <v>104</v>
      </c>
      <c r="E281" s="43" t="s">
        <v>62</v>
      </c>
      <c r="F281" s="43" t="s">
        <v>178</v>
      </c>
      <c r="G281" s="26">
        <v>177.4</v>
      </c>
    </row>
    <row r="282" spans="1:7" s="191" customFormat="1" ht="15.75">
      <c r="A282" s="190" t="s">
        <v>179</v>
      </c>
      <c r="B282" s="43" t="s">
        <v>112</v>
      </c>
      <c r="C282" s="43" t="s">
        <v>14</v>
      </c>
      <c r="D282" s="43" t="s">
        <v>104</v>
      </c>
      <c r="E282" s="43" t="s">
        <v>62</v>
      </c>
      <c r="F282" s="43" t="s">
        <v>180</v>
      </c>
      <c r="G282" s="26">
        <v>38.1</v>
      </c>
    </row>
    <row r="283" spans="1:7" ht="31.5">
      <c r="A283" s="8" t="s">
        <v>63</v>
      </c>
      <c r="B283" s="44" t="s">
        <v>112</v>
      </c>
      <c r="C283" s="44" t="s">
        <v>14</v>
      </c>
      <c r="D283" s="44" t="s">
        <v>104</v>
      </c>
      <c r="E283" s="44" t="s">
        <v>64</v>
      </c>
      <c r="F283" s="44"/>
      <c r="G283" s="35">
        <f>G284</f>
        <v>617.6</v>
      </c>
    </row>
    <row r="284" spans="1:7" s="191" customFormat="1" ht="15.75">
      <c r="A284" s="42" t="s">
        <v>191</v>
      </c>
      <c r="B284" s="71">
        <v>904</v>
      </c>
      <c r="C284" s="43" t="s">
        <v>14</v>
      </c>
      <c r="D284" s="43" t="s">
        <v>104</v>
      </c>
      <c r="E284" s="43" t="s">
        <v>64</v>
      </c>
      <c r="F284" s="43" t="s">
        <v>187</v>
      </c>
      <c r="G284" s="38">
        <v>617.6</v>
      </c>
    </row>
    <row r="285" spans="1:7" ht="15.75">
      <c r="A285" s="115" t="s">
        <v>256</v>
      </c>
      <c r="B285" s="137">
        <v>904</v>
      </c>
      <c r="C285" s="44" t="s">
        <v>14</v>
      </c>
      <c r="D285" s="44" t="s">
        <v>104</v>
      </c>
      <c r="E285" s="137" t="s">
        <v>304</v>
      </c>
      <c r="F285" s="44"/>
      <c r="G285" s="35">
        <f>G286</f>
        <v>2326.8</v>
      </c>
    </row>
    <row r="286" spans="1:7" ht="31.5">
      <c r="A286" s="115" t="s">
        <v>257</v>
      </c>
      <c r="B286" s="137">
        <v>904</v>
      </c>
      <c r="C286" s="44" t="s">
        <v>14</v>
      </c>
      <c r="D286" s="44" t="s">
        <v>104</v>
      </c>
      <c r="E286" s="137" t="s">
        <v>305</v>
      </c>
      <c r="F286" s="44"/>
      <c r="G286" s="35">
        <f>G287</f>
        <v>2326.8</v>
      </c>
    </row>
    <row r="287" spans="1:7" ht="47.25">
      <c r="A287" s="115" t="s">
        <v>354</v>
      </c>
      <c r="B287" s="137">
        <v>904</v>
      </c>
      <c r="C287" s="44" t="s">
        <v>14</v>
      </c>
      <c r="D287" s="44" t="s">
        <v>104</v>
      </c>
      <c r="E287" s="137" t="s">
        <v>315</v>
      </c>
      <c r="F287" s="44"/>
      <c r="G287" s="35">
        <f>G288+G289</f>
        <v>2326.8</v>
      </c>
    </row>
    <row r="288" spans="1:7" s="191" customFormat="1" ht="47.25">
      <c r="A288" s="83" t="s">
        <v>360</v>
      </c>
      <c r="B288" s="138">
        <v>904</v>
      </c>
      <c r="C288" s="43" t="s">
        <v>14</v>
      </c>
      <c r="D288" s="43" t="s">
        <v>104</v>
      </c>
      <c r="E288" s="138" t="s">
        <v>315</v>
      </c>
      <c r="F288" s="43" t="s">
        <v>176</v>
      </c>
      <c r="G288" s="38">
        <v>1952.5</v>
      </c>
    </row>
    <row r="289" spans="1:7" s="191" customFormat="1" ht="15.75">
      <c r="A289" s="42" t="s">
        <v>177</v>
      </c>
      <c r="B289" s="138">
        <v>904</v>
      </c>
      <c r="C289" s="43" t="s">
        <v>14</v>
      </c>
      <c r="D289" s="43" t="s">
        <v>104</v>
      </c>
      <c r="E289" s="138" t="s">
        <v>315</v>
      </c>
      <c r="F289" s="43" t="s">
        <v>178</v>
      </c>
      <c r="G289" s="38">
        <v>374.3</v>
      </c>
    </row>
    <row r="290" spans="1:7" ht="15.75">
      <c r="A290" s="115" t="s">
        <v>258</v>
      </c>
      <c r="B290" s="137">
        <v>904</v>
      </c>
      <c r="C290" s="44" t="s">
        <v>14</v>
      </c>
      <c r="D290" s="44" t="s">
        <v>104</v>
      </c>
      <c r="E290" s="137" t="s">
        <v>319</v>
      </c>
      <c r="F290" s="44"/>
      <c r="G290" s="35">
        <f>G291</f>
        <v>689.3</v>
      </c>
    </row>
    <row r="291" spans="1:7" ht="15.75">
      <c r="A291" s="115" t="s">
        <v>259</v>
      </c>
      <c r="B291" s="137">
        <v>904</v>
      </c>
      <c r="C291" s="44" t="s">
        <v>14</v>
      </c>
      <c r="D291" s="44" t="s">
        <v>104</v>
      </c>
      <c r="E291" s="137" t="s">
        <v>324</v>
      </c>
      <c r="F291" s="44"/>
      <c r="G291" s="35">
        <f>G292</f>
        <v>689.3</v>
      </c>
    </row>
    <row r="292" spans="1:7" ht="31.5" customHeight="1">
      <c r="A292" s="115" t="s">
        <v>260</v>
      </c>
      <c r="B292" s="137">
        <v>904</v>
      </c>
      <c r="C292" s="44" t="s">
        <v>14</v>
      </c>
      <c r="D292" s="44" t="s">
        <v>104</v>
      </c>
      <c r="E292" s="137" t="s">
        <v>325</v>
      </c>
      <c r="F292" s="44"/>
      <c r="G292" s="35">
        <f>G293</f>
        <v>689.3</v>
      </c>
    </row>
    <row r="293" spans="1:7" ht="15.75">
      <c r="A293" s="115" t="s">
        <v>355</v>
      </c>
      <c r="B293" s="137">
        <v>904</v>
      </c>
      <c r="C293" s="44" t="s">
        <v>14</v>
      </c>
      <c r="D293" s="44" t="s">
        <v>104</v>
      </c>
      <c r="E293" s="137" t="s">
        <v>326</v>
      </c>
      <c r="F293" s="44"/>
      <c r="G293" s="35">
        <f>G294+G295</f>
        <v>689.3</v>
      </c>
    </row>
    <row r="294" spans="1:7" s="191" customFormat="1" ht="47.25">
      <c r="A294" s="83" t="s">
        <v>360</v>
      </c>
      <c r="B294" s="138">
        <v>904</v>
      </c>
      <c r="C294" s="43" t="s">
        <v>14</v>
      </c>
      <c r="D294" s="43" t="s">
        <v>104</v>
      </c>
      <c r="E294" s="138" t="s">
        <v>326</v>
      </c>
      <c r="F294" s="43" t="s">
        <v>176</v>
      </c>
      <c r="G294" s="38">
        <v>675.8</v>
      </c>
    </row>
    <row r="295" spans="1:7" s="191" customFormat="1" ht="15.75">
      <c r="A295" s="42" t="s">
        <v>177</v>
      </c>
      <c r="B295" s="138">
        <v>904</v>
      </c>
      <c r="C295" s="43" t="s">
        <v>14</v>
      </c>
      <c r="D295" s="43" t="s">
        <v>104</v>
      </c>
      <c r="E295" s="138" t="s">
        <v>326</v>
      </c>
      <c r="F295" s="43" t="s">
        <v>178</v>
      </c>
      <c r="G295" s="38">
        <v>13.5</v>
      </c>
    </row>
    <row r="296" spans="1:7" ht="31.5">
      <c r="A296" s="115" t="s">
        <v>261</v>
      </c>
      <c r="B296" s="137">
        <v>904</v>
      </c>
      <c r="C296" s="44" t="s">
        <v>14</v>
      </c>
      <c r="D296" s="44" t="s">
        <v>104</v>
      </c>
      <c r="E296" s="137" t="s">
        <v>327</v>
      </c>
      <c r="F296" s="44"/>
      <c r="G296" s="35">
        <f>G297</f>
        <v>469</v>
      </c>
    </row>
    <row r="297" spans="1:7" ht="31.5">
      <c r="A297" s="115" t="s">
        <v>262</v>
      </c>
      <c r="B297" s="137">
        <v>904</v>
      </c>
      <c r="C297" s="44" t="s">
        <v>14</v>
      </c>
      <c r="D297" s="44" t="s">
        <v>104</v>
      </c>
      <c r="E297" s="137" t="s">
        <v>328</v>
      </c>
      <c r="F297" s="44"/>
      <c r="G297" s="35">
        <f>G298</f>
        <v>469</v>
      </c>
    </row>
    <row r="298" spans="1:7" ht="31.5">
      <c r="A298" s="115" t="s">
        <v>263</v>
      </c>
      <c r="B298" s="137">
        <v>904</v>
      </c>
      <c r="C298" s="44" t="s">
        <v>14</v>
      </c>
      <c r="D298" s="44" t="s">
        <v>104</v>
      </c>
      <c r="E298" s="137" t="s">
        <v>329</v>
      </c>
      <c r="F298" s="44"/>
      <c r="G298" s="35">
        <f>G299</f>
        <v>469</v>
      </c>
    </row>
    <row r="299" spans="1:7" ht="31.5">
      <c r="A299" s="115" t="s">
        <v>356</v>
      </c>
      <c r="B299" s="137">
        <v>904</v>
      </c>
      <c r="C299" s="44" t="s">
        <v>14</v>
      </c>
      <c r="D299" s="44" t="s">
        <v>104</v>
      </c>
      <c r="E299" s="137" t="s">
        <v>331</v>
      </c>
      <c r="F299" s="44"/>
      <c r="G299" s="35">
        <f>G300+G301</f>
        <v>469</v>
      </c>
    </row>
    <row r="300" spans="1:7" s="191" customFormat="1" ht="47.25">
      <c r="A300" s="83" t="s">
        <v>360</v>
      </c>
      <c r="B300" s="138">
        <v>904</v>
      </c>
      <c r="C300" s="43" t="s">
        <v>14</v>
      </c>
      <c r="D300" s="43" t="s">
        <v>104</v>
      </c>
      <c r="E300" s="138" t="s">
        <v>331</v>
      </c>
      <c r="F300" s="43" t="s">
        <v>176</v>
      </c>
      <c r="G300" s="38">
        <v>431.2</v>
      </c>
    </row>
    <row r="301" spans="1:7" s="191" customFormat="1" ht="15.75">
      <c r="A301" s="42" t="s">
        <v>177</v>
      </c>
      <c r="B301" s="138">
        <v>904</v>
      </c>
      <c r="C301" s="43" t="s">
        <v>14</v>
      </c>
      <c r="D301" s="43" t="s">
        <v>104</v>
      </c>
      <c r="E301" s="138" t="s">
        <v>331</v>
      </c>
      <c r="F301" s="43" t="s">
        <v>178</v>
      </c>
      <c r="G301" s="38">
        <v>37.8</v>
      </c>
    </row>
    <row r="302" spans="1:7" ht="31.5">
      <c r="A302" s="114" t="s">
        <v>235</v>
      </c>
      <c r="B302" s="45" t="s">
        <v>112</v>
      </c>
      <c r="C302" s="44" t="s">
        <v>14</v>
      </c>
      <c r="D302" s="44" t="s">
        <v>104</v>
      </c>
      <c r="E302" s="137" t="s">
        <v>300</v>
      </c>
      <c r="F302" s="44"/>
      <c r="G302" s="35">
        <f>G303</f>
        <v>122.8</v>
      </c>
    </row>
    <row r="303" spans="1:7" ht="31.5">
      <c r="A303" s="115" t="s">
        <v>236</v>
      </c>
      <c r="B303" s="45" t="s">
        <v>112</v>
      </c>
      <c r="C303" s="44" t="s">
        <v>14</v>
      </c>
      <c r="D303" s="44" t="s">
        <v>104</v>
      </c>
      <c r="E303" s="137" t="s">
        <v>301</v>
      </c>
      <c r="F303" s="44"/>
      <c r="G303" s="35">
        <f>G304</f>
        <v>122.8</v>
      </c>
    </row>
    <row r="304" spans="1:7" ht="31.5">
      <c r="A304" s="115" t="s">
        <v>237</v>
      </c>
      <c r="B304" s="45" t="s">
        <v>112</v>
      </c>
      <c r="C304" s="44" t="s">
        <v>14</v>
      </c>
      <c r="D304" s="44" t="s">
        <v>104</v>
      </c>
      <c r="E304" s="137" t="s">
        <v>302</v>
      </c>
      <c r="F304" s="44"/>
      <c r="G304" s="35">
        <f>G305</f>
        <v>122.8</v>
      </c>
    </row>
    <row r="305" spans="1:7" ht="47.25">
      <c r="A305" s="115" t="s">
        <v>357</v>
      </c>
      <c r="B305" s="45" t="s">
        <v>112</v>
      </c>
      <c r="C305" s="44" t="s">
        <v>14</v>
      </c>
      <c r="D305" s="44" t="s">
        <v>104</v>
      </c>
      <c r="E305" s="137" t="s">
        <v>303</v>
      </c>
      <c r="F305" s="44"/>
      <c r="G305" s="35">
        <f>G306</f>
        <v>122.8</v>
      </c>
    </row>
    <row r="306" spans="1:7" s="191" customFormat="1" ht="15.75">
      <c r="A306" s="42" t="s">
        <v>177</v>
      </c>
      <c r="B306" s="46" t="s">
        <v>112</v>
      </c>
      <c r="C306" s="43" t="s">
        <v>14</v>
      </c>
      <c r="D306" s="43" t="s">
        <v>104</v>
      </c>
      <c r="E306" s="138" t="s">
        <v>303</v>
      </c>
      <c r="F306" s="43" t="s">
        <v>178</v>
      </c>
      <c r="G306" s="38">
        <v>122.8</v>
      </c>
    </row>
    <row r="307" spans="1:7" ht="15.75">
      <c r="A307" s="115" t="s">
        <v>264</v>
      </c>
      <c r="B307" s="137">
        <v>904</v>
      </c>
      <c r="C307" s="44" t="s">
        <v>14</v>
      </c>
      <c r="D307" s="44" t="s">
        <v>104</v>
      </c>
      <c r="E307" s="137" t="s">
        <v>334</v>
      </c>
      <c r="F307" s="44"/>
      <c r="G307" s="35">
        <f>G308+G312</f>
        <v>669.8</v>
      </c>
    </row>
    <row r="308" spans="1:7" ht="31.5">
      <c r="A308" s="115" t="s">
        <v>265</v>
      </c>
      <c r="B308" s="137">
        <v>904</v>
      </c>
      <c r="C308" s="44" t="s">
        <v>14</v>
      </c>
      <c r="D308" s="44" t="s">
        <v>104</v>
      </c>
      <c r="E308" s="137" t="s">
        <v>337</v>
      </c>
      <c r="F308" s="44"/>
      <c r="G308" s="35">
        <f>G309</f>
        <v>520.4</v>
      </c>
    </row>
    <row r="309" spans="1:7" ht="31.5">
      <c r="A309" s="115" t="s">
        <v>358</v>
      </c>
      <c r="B309" s="137">
        <v>904</v>
      </c>
      <c r="C309" s="44" t="s">
        <v>14</v>
      </c>
      <c r="D309" s="44" t="s">
        <v>104</v>
      </c>
      <c r="E309" s="137" t="s">
        <v>338</v>
      </c>
      <c r="F309" s="44"/>
      <c r="G309" s="35">
        <f>G310+G311</f>
        <v>520.4</v>
      </c>
    </row>
    <row r="310" spans="1:7" s="191" customFormat="1" ht="47.25">
      <c r="A310" s="83" t="s">
        <v>360</v>
      </c>
      <c r="B310" s="138">
        <v>904</v>
      </c>
      <c r="C310" s="43" t="s">
        <v>14</v>
      </c>
      <c r="D310" s="43" t="s">
        <v>104</v>
      </c>
      <c r="E310" s="138" t="s">
        <v>338</v>
      </c>
      <c r="F310" s="43" t="s">
        <v>176</v>
      </c>
      <c r="G310" s="38">
        <v>509.7</v>
      </c>
    </row>
    <row r="311" spans="1:7" s="191" customFormat="1" ht="15.75">
      <c r="A311" s="42" t="s">
        <v>177</v>
      </c>
      <c r="B311" s="194">
        <v>904</v>
      </c>
      <c r="C311" s="61" t="s">
        <v>14</v>
      </c>
      <c r="D311" s="61" t="s">
        <v>104</v>
      </c>
      <c r="E311" s="194" t="s">
        <v>338</v>
      </c>
      <c r="F311" s="43" t="s">
        <v>178</v>
      </c>
      <c r="G311" s="38">
        <v>10.7</v>
      </c>
    </row>
    <row r="312" spans="1:7" s="189" customFormat="1" ht="15.75">
      <c r="A312" s="223" t="s">
        <v>400</v>
      </c>
      <c r="B312" s="164">
        <v>904</v>
      </c>
      <c r="C312" s="2" t="s">
        <v>14</v>
      </c>
      <c r="D312" s="2" t="s">
        <v>104</v>
      </c>
      <c r="E312" s="164" t="s">
        <v>401</v>
      </c>
      <c r="F312" s="105"/>
      <c r="G312" s="106">
        <f>G313</f>
        <v>149.4</v>
      </c>
    </row>
    <row r="313" spans="1:7" s="189" customFormat="1" ht="31.5">
      <c r="A313" s="223" t="s">
        <v>358</v>
      </c>
      <c r="B313" s="164">
        <v>904</v>
      </c>
      <c r="C313" s="2" t="s">
        <v>14</v>
      </c>
      <c r="D313" s="2" t="s">
        <v>104</v>
      </c>
      <c r="E313" s="164" t="s">
        <v>399</v>
      </c>
      <c r="F313" s="105"/>
      <c r="G313" s="106">
        <f>G314+G315</f>
        <v>149.4</v>
      </c>
    </row>
    <row r="314" spans="1:7" s="189" customFormat="1" ht="47.25">
      <c r="A314" s="168" t="s">
        <v>360</v>
      </c>
      <c r="B314" s="165">
        <v>904</v>
      </c>
      <c r="C314" s="105" t="s">
        <v>14</v>
      </c>
      <c r="D314" s="105" t="s">
        <v>104</v>
      </c>
      <c r="E314" s="165" t="s">
        <v>399</v>
      </c>
      <c r="F314" s="105" t="s">
        <v>176</v>
      </c>
      <c r="G314" s="26">
        <v>127.6</v>
      </c>
    </row>
    <row r="315" spans="1:7" s="189" customFormat="1" ht="15.75">
      <c r="A315" s="107" t="s">
        <v>177</v>
      </c>
      <c r="B315" s="165">
        <v>904</v>
      </c>
      <c r="C315" s="105" t="s">
        <v>14</v>
      </c>
      <c r="D315" s="105" t="s">
        <v>104</v>
      </c>
      <c r="E315" s="165" t="s">
        <v>399</v>
      </c>
      <c r="F315" s="105" t="s">
        <v>178</v>
      </c>
      <c r="G315" s="26">
        <v>21.8</v>
      </c>
    </row>
    <row r="316" spans="1:7" ht="41.25" customHeight="1">
      <c r="A316" s="54" t="s">
        <v>151</v>
      </c>
      <c r="B316" s="55" t="s">
        <v>112</v>
      </c>
      <c r="C316" s="55" t="s">
        <v>51</v>
      </c>
      <c r="D316" s="55"/>
      <c r="E316" s="55"/>
      <c r="F316" s="55"/>
      <c r="G316" s="39">
        <f>G317+G328</f>
        <v>4181.8</v>
      </c>
    </row>
    <row r="317" spans="1:7" ht="37.5">
      <c r="A317" s="54" t="s">
        <v>147</v>
      </c>
      <c r="B317" s="55" t="s">
        <v>112</v>
      </c>
      <c r="C317" s="55" t="s">
        <v>51</v>
      </c>
      <c r="D317" s="55" t="s">
        <v>75</v>
      </c>
      <c r="E317" s="55"/>
      <c r="F317" s="55"/>
      <c r="G317" s="112">
        <f>G318+G323</f>
        <v>2984.6</v>
      </c>
    </row>
    <row r="318" spans="1:7" ht="31.5">
      <c r="A318" s="8" t="s">
        <v>148</v>
      </c>
      <c r="B318" s="44" t="s">
        <v>112</v>
      </c>
      <c r="C318" s="44" t="s">
        <v>51</v>
      </c>
      <c r="D318" s="44" t="s">
        <v>75</v>
      </c>
      <c r="E318" s="44" t="s">
        <v>149</v>
      </c>
      <c r="F318" s="44"/>
      <c r="G318" s="35">
        <f>G319</f>
        <v>2960</v>
      </c>
    </row>
    <row r="319" spans="1:7" ht="15.75">
      <c r="A319" s="8" t="s">
        <v>11</v>
      </c>
      <c r="B319" s="44" t="s">
        <v>112</v>
      </c>
      <c r="C319" s="44" t="s">
        <v>51</v>
      </c>
      <c r="D319" s="44" t="s">
        <v>75</v>
      </c>
      <c r="E319" s="44" t="s">
        <v>150</v>
      </c>
      <c r="F319" s="44"/>
      <c r="G319" s="35">
        <f>G320+G321+G322</f>
        <v>2960</v>
      </c>
    </row>
    <row r="320" spans="1:7" s="191" customFormat="1" ht="47.25">
      <c r="A320" s="83" t="s">
        <v>360</v>
      </c>
      <c r="B320" s="71">
        <v>904</v>
      </c>
      <c r="C320" s="43" t="s">
        <v>51</v>
      </c>
      <c r="D320" s="43" t="s">
        <v>75</v>
      </c>
      <c r="E320" s="43" t="s">
        <v>150</v>
      </c>
      <c r="F320" s="43" t="s">
        <v>176</v>
      </c>
      <c r="G320" s="38">
        <v>2642</v>
      </c>
    </row>
    <row r="321" spans="1:7" s="191" customFormat="1" ht="15.75">
      <c r="A321" s="42" t="s">
        <v>177</v>
      </c>
      <c r="B321" s="71">
        <v>904</v>
      </c>
      <c r="C321" s="43" t="s">
        <v>51</v>
      </c>
      <c r="D321" s="43" t="s">
        <v>75</v>
      </c>
      <c r="E321" s="43" t="s">
        <v>150</v>
      </c>
      <c r="F321" s="43" t="s">
        <v>178</v>
      </c>
      <c r="G321" s="38">
        <v>316.2</v>
      </c>
    </row>
    <row r="322" spans="1:7" s="191" customFormat="1" ht="15.75">
      <c r="A322" s="190" t="s">
        <v>179</v>
      </c>
      <c r="B322" s="71">
        <v>904</v>
      </c>
      <c r="C322" s="43" t="s">
        <v>51</v>
      </c>
      <c r="D322" s="43" t="s">
        <v>75</v>
      </c>
      <c r="E322" s="43" t="s">
        <v>150</v>
      </c>
      <c r="F322" s="43" t="s">
        <v>180</v>
      </c>
      <c r="G322" s="38">
        <v>1.8</v>
      </c>
    </row>
    <row r="323" spans="1:7" ht="31.5">
      <c r="A323" s="114" t="s">
        <v>235</v>
      </c>
      <c r="B323" s="45" t="s">
        <v>112</v>
      </c>
      <c r="C323" s="44" t="s">
        <v>51</v>
      </c>
      <c r="D323" s="44" t="s">
        <v>75</v>
      </c>
      <c r="E323" s="137" t="s">
        <v>300</v>
      </c>
      <c r="F323" s="44"/>
      <c r="G323" s="35">
        <f>G324</f>
        <v>24.6</v>
      </c>
    </row>
    <row r="324" spans="1:7" ht="31.5">
      <c r="A324" s="115" t="s">
        <v>236</v>
      </c>
      <c r="B324" s="45" t="s">
        <v>112</v>
      </c>
      <c r="C324" s="44" t="s">
        <v>51</v>
      </c>
      <c r="D324" s="44" t="s">
        <v>75</v>
      </c>
      <c r="E324" s="137" t="s">
        <v>301</v>
      </c>
      <c r="F324" s="44"/>
      <c r="G324" s="35">
        <f>G325</f>
        <v>24.6</v>
      </c>
    </row>
    <row r="325" spans="1:7" ht="31.5">
      <c r="A325" s="115" t="s">
        <v>237</v>
      </c>
      <c r="B325" s="45" t="s">
        <v>112</v>
      </c>
      <c r="C325" s="44" t="s">
        <v>51</v>
      </c>
      <c r="D325" s="44" t="s">
        <v>75</v>
      </c>
      <c r="E325" s="137" t="s">
        <v>302</v>
      </c>
      <c r="F325" s="44"/>
      <c r="G325" s="35">
        <f>G326</f>
        <v>24.6</v>
      </c>
    </row>
    <row r="326" spans="1:7" ht="47.25">
      <c r="A326" s="115" t="s">
        <v>357</v>
      </c>
      <c r="B326" s="45" t="s">
        <v>112</v>
      </c>
      <c r="C326" s="44" t="s">
        <v>51</v>
      </c>
      <c r="D326" s="44" t="s">
        <v>75</v>
      </c>
      <c r="E326" s="137" t="s">
        <v>303</v>
      </c>
      <c r="F326" s="44"/>
      <c r="G326" s="35">
        <f>G327</f>
        <v>24.6</v>
      </c>
    </row>
    <row r="327" spans="1:7" s="191" customFormat="1" ht="15.75">
      <c r="A327" s="42" t="s">
        <v>177</v>
      </c>
      <c r="B327" s="46" t="s">
        <v>112</v>
      </c>
      <c r="C327" s="43" t="s">
        <v>51</v>
      </c>
      <c r="D327" s="43" t="s">
        <v>75</v>
      </c>
      <c r="E327" s="138" t="s">
        <v>303</v>
      </c>
      <c r="F327" s="43" t="s">
        <v>178</v>
      </c>
      <c r="G327" s="38">
        <v>24.6</v>
      </c>
    </row>
    <row r="328" spans="1:7" ht="37.5">
      <c r="A328" s="54" t="s">
        <v>162</v>
      </c>
      <c r="B328" s="55" t="s">
        <v>112</v>
      </c>
      <c r="C328" s="55" t="s">
        <v>51</v>
      </c>
      <c r="D328" s="55" t="s">
        <v>58</v>
      </c>
      <c r="E328" s="55"/>
      <c r="F328" s="55"/>
      <c r="G328" s="112">
        <f>G332+G329</f>
        <v>1197.2</v>
      </c>
    </row>
    <row r="329" spans="1:7" ht="15.75">
      <c r="A329" s="8" t="s">
        <v>59</v>
      </c>
      <c r="B329" s="44" t="s">
        <v>112</v>
      </c>
      <c r="C329" s="44" t="s">
        <v>51</v>
      </c>
      <c r="D329" s="44" t="s">
        <v>58</v>
      </c>
      <c r="E329" s="44" t="s">
        <v>60</v>
      </c>
      <c r="F329" s="44"/>
      <c r="G329" s="35">
        <f>G330</f>
        <v>100</v>
      </c>
    </row>
    <row r="330" spans="1:7" ht="15.75">
      <c r="A330" s="8" t="s">
        <v>61</v>
      </c>
      <c r="B330" s="44" t="s">
        <v>112</v>
      </c>
      <c r="C330" s="44" t="s">
        <v>51</v>
      </c>
      <c r="D330" s="44" t="s">
        <v>58</v>
      </c>
      <c r="E330" s="44" t="s">
        <v>62</v>
      </c>
      <c r="F330" s="44"/>
      <c r="G330" s="35">
        <f>G331</f>
        <v>100</v>
      </c>
    </row>
    <row r="331" spans="1:7" s="191" customFormat="1" ht="15.75">
      <c r="A331" s="42" t="s">
        <v>177</v>
      </c>
      <c r="B331" s="43" t="s">
        <v>112</v>
      </c>
      <c r="C331" s="43" t="s">
        <v>51</v>
      </c>
      <c r="D331" s="43" t="s">
        <v>58</v>
      </c>
      <c r="E331" s="43" t="s">
        <v>62</v>
      </c>
      <c r="F331" s="43" t="s">
        <v>178</v>
      </c>
      <c r="G331" s="38">
        <v>100</v>
      </c>
    </row>
    <row r="332" spans="1:7" ht="15.75">
      <c r="A332" s="8" t="s">
        <v>238</v>
      </c>
      <c r="B332" s="44" t="s">
        <v>112</v>
      </c>
      <c r="C332" s="44" t="s">
        <v>51</v>
      </c>
      <c r="D332" s="44" t="s">
        <v>58</v>
      </c>
      <c r="E332" s="44" t="s">
        <v>47</v>
      </c>
      <c r="F332" s="44"/>
      <c r="G332" s="35">
        <f>G333+G335</f>
        <v>1097.2</v>
      </c>
    </row>
    <row r="333" spans="1:7" ht="31.5">
      <c r="A333" s="8" t="s">
        <v>266</v>
      </c>
      <c r="B333" s="44" t="s">
        <v>112</v>
      </c>
      <c r="C333" s="44" t="s">
        <v>51</v>
      </c>
      <c r="D333" s="44" t="s">
        <v>58</v>
      </c>
      <c r="E333" s="44" t="s">
        <v>163</v>
      </c>
      <c r="F333" s="44"/>
      <c r="G333" s="35">
        <f>G334</f>
        <v>802.9</v>
      </c>
    </row>
    <row r="334" spans="1:7" s="191" customFormat="1" ht="15.75">
      <c r="A334" s="42" t="s">
        <v>177</v>
      </c>
      <c r="B334" s="43" t="s">
        <v>112</v>
      </c>
      <c r="C334" s="43" t="s">
        <v>51</v>
      </c>
      <c r="D334" s="43" t="s">
        <v>58</v>
      </c>
      <c r="E334" s="43" t="s">
        <v>163</v>
      </c>
      <c r="F334" s="43" t="s">
        <v>178</v>
      </c>
      <c r="G334" s="38">
        <v>802.9</v>
      </c>
    </row>
    <row r="335" spans="1:7" ht="31.5">
      <c r="A335" s="8" t="s">
        <v>267</v>
      </c>
      <c r="B335" s="44" t="s">
        <v>112</v>
      </c>
      <c r="C335" s="44" t="s">
        <v>51</v>
      </c>
      <c r="D335" s="44" t="s">
        <v>58</v>
      </c>
      <c r="E335" s="44" t="s">
        <v>164</v>
      </c>
      <c r="F335" s="43"/>
      <c r="G335" s="35">
        <f>G336</f>
        <v>294.3</v>
      </c>
    </row>
    <row r="336" spans="1:7" s="191" customFormat="1" ht="15.75">
      <c r="A336" s="42" t="s">
        <v>177</v>
      </c>
      <c r="B336" s="43" t="s">
        <v>112</v>
      </c>
      <c r="C336" s="43" t="s">
        <v>51</v>
      </c>
      <c r="D336" s="43" t="s">
        <v>58</v>
      </c>
      <c r="E336" s="43" t="s">
        <v>164</v>
      </c>
      <c r="F336" s="43" t="s">
        <v>178</v>
      </c>
      <c r="G336" s="38">
        <v>294.3</v>
      </c>
    </row>
    <row r="337" spans="1:7" ht="18.75">
      <c r="A337" s="54" t="s">
        <v>65</v>
      </c>
      <c r="B337" s="55" t="s">
        <v>112</v>
      </c>
      <c r="C337" s="55" t="s">
        <v>36</v>
      </c>
      <c r="D337" s="55"/>
      <c r="E337" s="55"/>
      <c r="F337" s="55"/>
      <c r="G337" s="39">
        <f>G348+G344+G338</f>
        <v>2507.8</v>
      </c>
    </row>
    <row r="338" spans="1:7" ht="18.75">
      <c r="A338" s="148" t="s">
        <v>339</v>
      </c>
      <c r="B338" s="55" t="s">
        <v>112</v>
      </c>
      <c r="C338" s="55" t="s">
        <v>36</v>
      </c>
      <c r="D338" s="55" t="s">
        <v>74</v>
      </c>
      <c r="E338" s="55"/>
      <c r="F338" s="55"/>
      <c r="G338" s="112">
        <f>G339</f>
        <v>787.4</v>
      </c>
    </row>
    <row r="339" spans="1:7" ht="31.5">
      <c r="A339" s="147" t="s">
        <v>341</v>
      </c>
      <c r="B339" s="44" t="s">
        <v>112</v>
      </c>
      <c r="C339" s="44" t="s">
        <v>36</v>
      </c>
      <c r="D339" s="44" t="s">
        <v>74</v>
      </c>
      <c r="E339" s="44" t="s">
        <v>340</v>
      </c>
      <c r="F339" s="44"/>
      <c r="G339" s="106">
        <f>G340</f>
        <v>787.4</v>
      </c>
    </row>
    <row r="340" spans="1:7" ht="15.75">
      <c r="A340" s="147" t="s">
        <v>342</v>
      </c>
      <c r="B340" s="44" t="s">
        <v>112</v>
      </c>
      <c r="C340" s="44" t="s">
        <v>36</v>
      </c>
      <c r="D340" s="44" t="s">
        <v>74</v>
      </c>
      <c r="E340" s="149" t="s">
        <v>343</v>
      </c>
      <c r="F340" s="44"/>
      <c r="G340" s="35">
        <f>G341</f>
        <v>787.4</v>
      </c>
    </row>
    <row r="341" spans="1:7" ht="31.5">
      <c r="A341" s="147" t="s">
        <v>344</v>
      </c>
      <c r="B341" s="44" t="s">
        <v>112</v>
      </c>
      <c r="C341" s="44" t="s">
        <v>36</v>
      </c>
      <c r="D341" s="44" t="s">
        <v>74</v>
      </c>
      <c r="E341" s="44" t="s">
        <v>345</v>
      </c>
      <c r="F341" s="44"/>
      <c r="G341" s="35">
        <f>G342</f>
        <v>787.4</v>
      </c>
    </row>
    <row r="342" spans="1:7" ht="31.5">
      <c r="A342" s="147" t="s">
        <v>347</v>
      </c>
      <c r="B342" s="44" t="s">
        <v>112</v>
      </c>
      <c r="C342" s="44" t="s">
        <v>36</v>
      </c>
      <c r="D342" s="44" t="s">
        <v>74</v>
      </c>
      <c r="E342" s="44" t="s">
        <v>346</v>
      </c>
      <c r="F342" s="44"/>
      <c r="G342" s="35">
        <f>G343</f>
        <v>787.4</v>
      </c>
    </row>
    <row r="343" spans="1:7" s="191" customFormat="1" ht="15.75">
      <c r="A343" s="42" t="s">
        <v>177</v>
      </c>
      <c r="B343" s="43" t="s">
        <v>112</v>
      </c>
      <c r="C343" s="43" t="s">
        <v>36</v>
      </c>
      <c r="D343" s="43" t="s">
        <v>74</v>
      </c>
      <c r="E343" s="43" t="s">
        <v>346</v>
      </c>
      <c r="F343" s="43" t="s">
        <v>178</v>
      </c>
      <c r="G343" s="38">
        <v>787.4</v>
      </c>
    </row>
    <row r="344" spans="1:7" ht="18.75">
      <c r="A344" s="54" t="s">
        <v>210</v>
      </c>
      <c r="B344" s="55" t="s">
        <v>112</v>
      </c>
      <c r="C344" s="55" t="s">
        <v>36</v>
      </c>
      <c r="D344" s="55" t="s">
        <v>13</v>
      </c>
      <c r="E344" s="55"/>
      <c r="F344" s="55"/>
      <c r="G344" s="112">
        <f>G345</f>
        <v>344.6</v>
      </c>
    </row>
    <row r="345" spans="1:7" ht="15.75">
      <c r="A345" s="8" t="s">
        <v>211</v>
      </c>
      <c r="B345" s="44" t="s">
        <v>112</v>
      </c>
      <c r="C345" s="44" t="s">
        <v>36</v>
      </c>
      <c r="D345" s="44" t="s">
        <v>13</v>
      </c>
      <c r="E345" s="44" t="s">
        <v>208</v>
      </c>
      <c r="F345" s="44"/>
      <c r="G345" s="35">
        <f>G346</f>
        <v>344.6</v>
      </c>
    </row>
    <row r="346" spans="1:7" ht="47.25">
      <c r="A346" s="8" t="s">
        <v>212</v>
      </c>
      <c r="B346" s="44" t="s">
        <v>112</v>
      </c>
      <c r="C346" s="44" t="s">
        <v>36</v>
      </c>
      <c r="D346" s="44" t="s">
        <v>13</v>
      </c>
      <c r="E346" s="44" t="s">
        <v>209</v>
      </c>
      <c r="F346" s="44"/>
      <c r="G346" s="35">
        <f>G347</f>
        <v>344.6</v>
      </c>
    </row>
    <row r="347" spans="1:7" s="191" customFormat="1" ht="15.75">
      <c r="A347" s="190" t="s">
        <v>179</v>
      </c>
      <c r="B347" s="43" t="s">
        <v>112</v>
      </c>
      <c r="C347" s="43" t="s">
        <v>36</v>
      </c>
      <c r="D347" s="43" t="s">
        <v>13</v>
      </c>
      <c r="E347" s="43" t="s">
        <v>209</v>
      </c>
      <c r="F347" s="43" t="s">
        <v>180</v>
      </c>
      <c r="G347" s="26">
        <v>344.6</v>
      </c>
    </row>
    <row r="348" spans="1:7" ht="18.75">
      <c r="A348" s="90" t="s">
        <v>66</v>
      </c>
      <c r="B348" s="55" t="s">
        <v>112</v>
      </c>
      <c r="C348" s="55" t="s">
        <v>36</v>
      </c>
      <c r="D348" s="55" t="s">
        <v>67</v>
      </c>
      <c r="E348" s="55"/>
      <c r="F348" s="55" t="s">
        <v>68</v>
      </c>
      <c r="G348" s="112">
        <f>G349+G352+G361+G366+G354</f>
        <v>1375.8</v>
      </c>
    </row>
    <row r="349" spans="1:7" ht="15.75">
      <c r="A349" s="82" t="s">
        <v>69</v>
      </c>
      <c r="B349" s="44" t="s">
        <v>112</v>
      </c>
      <c r="C349" s="44" t="s">
        <v>36</v>
      </c>
      <c r="D349" s="44" t="s">
        <v>67</v>
      </c>
      <c r="E349" s="44" t="s">
        <v>70</v>
      </c>
      <c r="F349" s="44"/>
      <c r="G349" s="35">
        <f>G350</f>
        <v>247.9</v>
      </c>
    </row>
    <row r="350" spans="1:7" ht="15.75">
      <c r="A350" s="82" t="s">
        <v>71</v>
      </c>
      <c r="B350" s="44" t="s">
        <v>112</v>
      </c>
      <c r="C350" s="44" t="s">
        <v>36</v>
      </c>
      <c r="D350" s="44" t="s">
        <v>67</v>
      </c>
      <c r="E350" s="44" t="s">
        <v>72</v>
      </c>
      <c r="F350" s="44"/>
      <c r="G350" s="35">
        <f>G351</f>
        <v>247.9</v>
      </c>
    </row>
    <row r="351" spans="1:7" s="191" customFormat="1" ht="15.75">
      <c r="A351" s="42" t="s">
        <v>177</v>
      </c>
      <c r="B351" s="43" t="s">
        <v>112</v>
      </c>
      <c r="C351" s="43" t="s">
        <v>36</v>
      </c>
      <c r="D351" s="43" t="s">
        <v>67</v>
      </c>
      <c r="E351" s="43" t="s">
        <v>72</v>
      </c>
      <c r="F351" s="43" t="s">
        <v>178</v>
      </c>
      <c r="G351" s="38">
        <v>247.9</v>
      </c>
    </row>
    <row r="352" spans="1:7" ht="47.25">
      <c r="A352" s="120" t="s">
        <v>165</v>
      </c>
      <c r="B352" s="2" t="s">
        <v>112</v>
      </c>
      <c r="C352" s="2" t="s">
        <v>36</v>
      </c>
      <c r="D352" s="2" t="s">
        <v>67</v>
      </c>
      <c r="E352" s="2" t="s">
        <v>124</v>
      </c>
      <c r="F352" s="2"/>
      <c r="G352" s="106">
        <f>G353</f>
        <v>71.3</v>
      </c>
    </row>
    <row r="353" spans="1:7" s="191" customFormat="1" ht="15.75">
      <c r="A353" s="42" t="s">
        <v>179</v>
      </c>
      <c r="B353" s="43" t="s">
        <v>112</v>
      </c>
      <c r="C353" s="43" t="s">
        <v>36</v>
      </c>
      <c r="D353" s="43" t="s">
        <v>67</v>
      </c>
      <c r="E353" s="43" t="s">
        <v>124</v>
      </c>
      <c r="F353" s="43" t="s">
        <v>180</v>
      </c>
      <c r="G353" s="38">
        <v>71.3</v>
      </c>
    </row>
    <row r="354" spans="1:7" s="189" customFormat="1" ht="31.5">
      <c r="A354" s="223" t="s">
        <v>408</v>
      </c>
      <c r="B354" s="2" t="s">
        <v>112</v>
      </c>
      <c r="C354" s="2" t="s">
        <v>36</v>
      </c>
      <c r="D354" s="2" t="s">
        <v>67</v>
      </c>
      <c r="E354" s="2" t="s">
        <v>340</v>
      </c>
      <c r="F354" s="105"/>
      <c r="G354" s="106">
        <f>G355</f>
        <v>367.2</v>
      </c>
    </row>
    <row r="355" spans="1:7" s="189" customFormat="1" ht="31.5">
      <c r="A355" s="223" t="s">
        <v>406</v>
      </c>
      <c r="B355" s="2" t="s">
        <v>112</v>
      </c>
      <c r="C355" s="2" t="s">
        <v>36</v>
      </c>
      <c r="D355" s="2" t="s">
        <v>67</v>
      </c>
      <c r="E355" s="2" t="s">
        <v>407</v>
      </c>
      <c r="F355" s="105"/>
      <c r="G355" s="106">
        <f>G356+G359</f>
        <v>367.2</v>
      </c>
    </row>
    <row r="356" spans="1:7" s="189" customFormat="1" ht="47.25">
      <c r="A356" s="223" t="s">
        <v>405</v>
      </c>
      <c r="B356" s="2" t="s">
        <v>112</v>
      </c>
      <c r="C356" s="2" t="s">
        <v>36</v>
      </c>
      <c r="D356" s="2" t="s">
        <v>67</v>
      </c>
      <c r="E356" s="2" t="s">
        <v>404</v>
      </c>
      <c r="F356" s="105"/>
      <c r="G356" s="106">
        <f>G357</f>
        <v>80.8</v>
      </c>
    </row>
    <row r="357" spans="1:7" s="189" customFormat="1" ht="15.75">
      <c r="A357" s="223" t="s">
        <v>403</v>
      </c>
      <c r="B357" s="2" t="s">
        <v>112</v>
      </c>
      <c r="C357" s="2" t="s">
        <v>36</v>
      </c>
      <c r="D357" s="2" t="s">
        <v>67</v>
      </c>
      <c r="E357" s="2" t="s">
        <v>402</v>
      </c>
      <c r="F357" s="105"/>
      <c r="G357" s="106">
        <f>G358</f>
        <v>80.8</v>
      </c>
    </row>
    <row r="358" spans="1:7" s="189" customFormat="1" ht="15.75">
      <c r="A358" s="107" t="s">
        <v>179</v>
      </c>
      <c r="B358" s="105" t="s">
        <v>112</v>
      </c>
      <c r="C358" s="105" t="s">
        <v>36</v>
      </c>
      <c r="D358" s="105" t="s">
        <v>67</v>
      </c>
      <c r="E358" s="105" t="s">
        <v>402</v>
      </c>
      <c r="F358" s="105" t="s">
        <v>180</v>
      </c>
      <c r="G358" s="26">
        <v>80.8</v>
      </c>
    </row>
    <row r="359" spans="1:7" s="189" customFormat="1" ht="31.5">
      <c r="A359" s="223" t="s">
        <v>410</v>
      </c>
      <c r="B359" s="2" t="s">
        <v>112</v>
      </c>
      <c r="C359" s="2" t="s">
        <v>36</v>
      </c>
      <c r="D359" s="2" t="s">
        <v>67</v>
      </c>
      <c r="E359" s="2" t="s">
        <v>409</v>
      </c>
      <c r="F359" s="105"/>
      <c r="G359" s="106">
        <f>G360</f>
        <v>286.4</v>
      </c>
    </row>
    <row r="360" spans="1:7" s="191" customFormat="1" ht="15.75">
      <c r="A360" s="42" t="s">
        <v>179</v>
      </c>
      <c r="B360" s="43" t="s">
        <v>112</v>
      </c>
      <c r="C360" s="43" t="s">
        <v>36</v>
      </c>
      <c r="D360" s="43" t="s">
        <v>67</v>
      </c>
      <c r="E360" s="43" t="s">
        <v>409</v>
      </c>
      <c r="F360" s="43" t="s">
        <v>180</v>
      </c>
      <c r="G360" s="38">
        <v>286.4</v>
      </c>
    </row>
    <row r="361" spans="1:7" ht="31.5">
      <c r="A361" s="154" t="s">
        <v>261</v>
      </c>
      <c r="B361" s="62" t="s">
        <v>112</v>
      </c>
      <c r="C361" s="62" t="s">
        <v>36</v>
      </c>
      <c r="D361" s="62" t="s">
        <v>67</v>
      </c>
      <c r="E361" s="151" t="s">
        <v>327</v>
      </c>
      <c r="F361" s="62"/>
      <c r="G361" s="35">
        <f>G362</f>
        <v>499.8</v>
      </c>
    </row>
    <row r="362" spans="1:7" ht="31.5">
      <c r="A362" s="115" t="s">
        <v>262</v>
      </c>
      <c r="B362" s="44" t="s">
        <v>112</v>
      </c>
      <c r="C362" s="44" t="s">
        <v>36</v>
      </c>
      <c r="D362" s="44" t="s">
        <v>67</v>
      </c>
      <c r="E362" s="137" t="s">
        <v>328</v>
      </c>
      <c r="F362" s="44"/>
      <c r="G362" s="35">
        <f>G363</f>
        <v>499.8</v>
      </c>
    </row>
    <row r="363" spans="1:7" ht="31.5">
      <c r="A363" s="115" t="s">
        <v>263</v>
      </c>
      <c r="B363" s="44" t="s">
        <v>112</v>
      </c>
      <c r="C363" s="44" t="s">
        <v>36</v>
      </c>
      <c r="D363" s="44" t="s">
        <v>67</v>
      </c>
      <c r="E363" s="137" t="s">
        <v>329</v>
      </c>
      <c r="F363" s="44"/>
      <c r="G363" s="35">
        <f>G364</f>
        <v>499.8</v>
      </c>
    </row>
    <row r="364" spans="1:7" ht="31.5">
      <c r="A364" s="115" t="s">
        <v>359</v>
      </c>
      <c r="B364" s="44" t="s">
        <v>112</v>
      </c>
      <c r="C364" s="44" t="s">
        <v>36</v>
      </c>
      <c r="D364" s="44" t="s">
        <v>67</v>
      </c>
      <c r="E364" s="137" t="s">
        <v>330</v>
      </c>
      <c r="F364" s="44"/>
      <c r="G364" s="35">
        <f>G365</f>
        <v>499.8</v>
      </c>
    </row>
    <row r="365" spans="1:7" s="191" customFormat="1" ht="15.75">
      <c r="A365" s="190" t="s">
        <v>179</v>
      </c>
      <c r="B365" s="43" t="s">
        <v>112</v>
      </c>
      <c r="C365" s="43" t="s">
        <v>36</v>
      </c>
      <c r="D365" s="43" t="s">
        <v>67</v>
      </c>
      <c r="E365" s="138" t="s">
        <v>330</v>
      </c>
      <c r="F365" s="43" t="s">
        <v>180</v>
      </c>
      <c r="G365" s="38">
        <v>499.8</v>
      </c>
    </row>
    <row r="366" spans="1:7" ht="15.75">
      <c r="A366" s="8" t="s">
        <v>238</v>
      </c>
      <c r="B366" s="44" t="s">
        <v>112</v>
      </c>
      <c r="C366" s="44" t="s">
        <v>36</v>
      </c>
      <c r="D366" s="44" t="s">
        <v>67</v>
      </c>
      <c r="E366" s="44" t="s">
        <v>47</v>
      </c>
      <c r="F366" s="44"/>
      <c r="G366" s="35">
        <f>G367</f>
        <v>189.6</v>
      </c>
    </row>
    <row r="367" spans="1:7" ht="31.5">
      <c r="A367" s="82" t="s">
        <v>268</v>
      </c>
      <c r="B367" s="44" t="s">
        <v>112</v>
      </c>
      <c r="C367" s="44" t="s">
        <v>36</v>
      </c>
      <c r="D367" s="44" t="s">
        <v>67</v>
      </c>
      <c r="E367" s="44" t="s">
        <v>109</v>
      </c>
      <c r="F367" s="44"/>
      <c r="G367" s="35">
        <f>G368</f>
        <v>189.6</v>
      </c>
    </row>
    <row r="368" spans="1:7" s="191" customFormat="1" ht="15.75">
      <c r="A368" s="190" t="s">
        <v>179</v>
      </c>
      <c r="B368" s="43" t="s">
        <v>112</v>
      </c>
      <c r="C368" s="43" t="s">
        <v>36</v>
      </c>
      <c r="D368" s="43" t="s">
        <v>67</v>
      </c>
      <c r="E368" s="43" t="s">
        <v>109</v>
      </c>
      <c r="F368" s="61" t="s">
        <v>180</v>
      </c>
      <c r="G368" s="38">
        <v>189.6</v>
      </c>
    </row>
    <row r="369" spans="1:7" ht="18.75">
      <c r="A369" s="90" t="s">
        <v>73</v>
      </c>
      <c r="B369" s="55" t="s">
        <v>112</v>
      </c>
      <c r="C369" s="55" t="s">
        <v>74</v>
      </c>
      <c r="D369" s="55"/>
      <c r="E369" s="55"/>
      <c r="F369" s="55"/>
      <c r="G369" s="39">
        <f>G370</f>
        <v>9948.1</v>
      </c>
    </row>
    <row r="370" spans="1:7" ht="15.75">
      <c r="A370" s="8" t="s">
        <v>174</v>
      </c>
      <c r="B370" s="44" t="s">
        <v>112</v>
      </c>
      <c r="C370" s="44" t="s">
        <v>74</v>
      </c>
      <c r="D370" s="44" t="s">
        <v>14</v>
      </c>
      <c r="E370" s="43"/>
      <c r="F370" s="43"/>
      <c r="G370" s="119">
        <f>G371</f>
        <v>9948.1</v>
      </c>
    </row>
    <row r="371" spans="1:7" ht="15.75">
      <c r="A371" s="8" t="s">
        <v>238</v>
      </c>
      <c r="B371" s="44" t="s">
        <v>112</v>
      </c>
      <c r="C371" s="44" t="s">
        <v>74</v>
      </c>
      <c r="D371" s="44" t="s">
        <v>14</v>
      </c>
      <c r="E371" s="44" t="s">
        <v>47</v>
      </c>
      <c r="F371" s="44"/>
      <c r="G371" s="93">
        <f>G372</f>
        <v>9948.1</v>
      </c>
    </row>
    <row r="372" spans="1:7" ht="47.25">
      <c r="A372" s="72" t="s">
        <v>269</v>
      </c>
      <c r="B372" s="44" t="s">
        <v>112</v>
      </c>
      <c r="C372" s="44" t="s">
        <v>74</v>
      </c>
      <c r="D372" s="44" t="s">
        <v>14</v>
      </c>
      <c r="E372" s="44" t="s">
        <v>190</v>
      </c>
      <c r="F372" s="44"/>
      <c r="G372" s="119">
        <f>G373</f>
        <v>9948.1</v>
      </c>
    </row>
    <row r="373" spans="1:7" s="191" customFormat="1" ht="15.75">
      <c r="A373" s="156" t="s">
        <v>393</v>
      </c>
      <c r="B373" s="43" t="s">
        <v>112</v>
      </c>
      <c r="C373" s="43" t="s">
        <v>74</v>
      </c>
      <c r="D373" s="43" t="s">
        <v>14</v>
      </c>
      <c r="E373" s="43" t="s">
        <v>190</v>
      </c>
      <c r="F373" s="43" t="s">
        <v>186</v>
      </c>
      <c r="G373" s="146">
        <v>9948.1</v>
      </c>
    </row>
    <row r="374" spans="1:7" ht="18.75">
      <c r="A374" s="139" t="s">
        <v>274</v>
      </c>
      <c r="B374" s="108" t="s">
        <v>112</v>
      </c>
      <c r="C374" s="108" t="s">
        <v>12</v>
      </c>
      <c r="D374" s="108"/>
      <c r="E374" s="108"/>
      <c r="F374" s="85"/>
      <c r="G374" s="34">
        <f>G375</f>
        <v>349.9</v>
      </c>
    </row>
    <row r="375" spans="1:7" ht="15.75">
      <c r="A375" s="4" t="s">
        <v>270</v>
      </c>
      <c r="B375" s="2" t="s">
        <v>112</v>
      </c>
      <c r="C375" s="2" t="s">
        <v>12</v>
      </c>
      <c r="D375" s="2" t="s">
        <v>74</v>
      </c>
      <c r="E375" s="2"/>
      <c r="F375" s="61"/>
      <c r="G375" s="119">
        <f>G376</f>
        <v>349.9</v>
      </c>
    </row>
    <row r="376" spans="1:7" ht="15.75">
      <c r="A376" s="4" t="s">
        <v>238</v>
      </c>
      <c r="B376" s="2" t="s">
        <v>112</v>
      </c>
      <c r="C376" s="2" t="s">
        <v>12</v>
      </c>
      <c r="D376" s="2" t="s">
        <v>74</v>
      </c>
      <c r="E376" s="44" t="s">
        <v>47</v>
      </c>
      <c r="F376" s="61"/>
      <c r="G376" s="93">
        <f>G377</f>
        <v>349.9</v>
      </c>
    </row>
    <row r="377" spans="1:7" ht="20.25" customHeight="1">
      <c r="A377" s="4" t="s">
        <v>271</v>
      </c>
      <c r="B377" s="2" t="s">
        <v>112</v>
      </c>
      <c r="C377" s="2" t="s">
        <v>272</v>
      </c>
      <c r="D377" s="2" t="s">
        <v>74</v>
      </c>
      <c r="E377" s="2" t="s">
        <v>273</v>
      </c>
      <c r="F377" s="69"/>
      <c r="G377" s="93">
        <f>G378</f>
        <v>349.9</v>
      </c>
    </row>
    <row r="378" spans="1:7" s="191" customFormat="1" ht="15.75">
      <c r="A378" s="42" t="s">
        <v>177</v>
      </c>
      <c r="B378" s="105" t="s">
        <v>112</v>
      </c>
      <c r="C378" s="105" t="s">
        <v>272</v>
      </c>
      <c r="D378" s="105" t="s">
        <v>74</v>
      </c>
      <c r="E378" s="105" t="s">
        <v>273</v>
      </c>
      <c r="F378" s="61" t="s">
        <v>178</v>
      </c>
      <c r="G378" s="33">
        <v>349.9</v>
      </c>
    </row>
    <row r="379" spans="1:8" ht="18.75">
      <c r="A379" s="54" t="s">
        <v>35</v>
      </c>
      <c r="B379" s="55" t="s">
        <v>112</v>
      </c>
      <c r="C379" s="55" t="s">
        <v>30</v>
      </c>
      <c r="D379" s="73"/>
      <c r="E379" s="73"/>
      <c r="F379" s="73"/>
      <c r="G379" s="39">
        <f>G380+G384+G391+G397+G405</f>
        <v>17635.7</v>
      </c>
      <c r="H379" s="74"/>
    </row>
    <row r="380" spans="1:7" ht="18.75">
      <c r="A380" s="91" t="s">
        <v>39</v>
      </c>
      <c r="B380" s="55" t="s">
        <v>112</v>
      </c>
      <c r="C380" s="55" t="s">
        <v>30</v>
      </c>
      <c r="D380" s="73" t="s">
        <v>14</v>
      </c>
      <c r="E380" s="73"/>
      <c r="F380" s="73"/>
      <c r="G380" s="112">
        <f>G381</f>
        <v>5630.1</v>
      </c>
    </row>
    <row r="381" spans="1:7" ht="15.75">
      <c r="A381" s="8" t="s">
        <v>40</v>
      </c>
      <c r="B381" s="44" t="s">
        <v>112</v>
      </c>
      <c r="C381" s="44" t="s">
        <v>30</v>
      </c>
      <c r="D381" s="44" t="s">
        <v>14</v>
      </c>
      <c r="E381" s="44" t="s">
        <v>41</v>
      </c>
      <c r="F381" s="44"/>
      <c r="G381" s="35">
        <f>G382</f>
        <v>5630.1</v>
      </c>
    </row>
    <row r="382" spans="1:7" ht="15.75">
      <c r="A382" s="8" t="s">
        <v>217</v>
      </c>
      <c r="B382" s="44" t="s">
        <v>112</v>
      </c>
      <c r="C382" s="44" t="s">
        <v>30</v>
      </c>
      <c r="D382" s="44" t="s">
        <v>14</v>
      </c>
      <c r="E382" s="44" t="s">
        <v>42</v>
      </c>
      <c r="F382" s="44"/>
      <c r="G382" s="35">
        <f>G383</f>
        <v>5630.1</v>
      </c>
    </row>
    <row r="383" spans="1:7" s="191" customFormat="1" ht="15.75">
      <c r="A383" s="42" t="s">
        <v>177</v>
      </c>
      <c r="B383" s="43" t="s">
        <v>112</v>
      </c>
      <c r="C383" s="43" t="s">
        <v>30</v>
      </c>
      <c r="D383" s="43" t="s">
        <v>14</v>
      </c>
      <c r="E383" s="43" t="s">
        <v>42</v>
      </c>
      <c r="F383" s="43" t="s">
        <v>178</v>
      </c>
      <c r="G383" s="38">
        <v>5630.1</v>
      </c>
    </row>
    <row r="384" spans="1:7" ht="18.75">
      <c r="A384" s="54" t="s">
        <v>34</v>
      </c>
      <c r="B384" s="55" t="s">
        <v>112</v>
      </c>
      <c r="C384" s="55" t="s">
        <v>30</v>
      </c>
      <c r="D384" s="55" t="s">
        <v>31</v>
      </c>
      <c r="E384" s="55"/>
      <c r="F384" s="55"/>
      <c r="G384" s="112">
        <f>G385+G388</f>
        <v>9077.9</v>
      </c>
    </row>
    <row r="385" spans="1:7" ht="15.75">
      <c r="A385" s="8" t="s">
        <v>43</v>
      </c>
      <c r="B385" s="44" t="s">
        <v>112</v>
      </c>
      <c r="C385" s="44" t="s">
        <v>30</v>
      </c>
      <c r="D385" s="44" t="s">
        <v>31</v>
      </c>
      <c r="E385" s="44" t="s">
        <v>44</v>
      </c>
      <c r="F385" s="44"/>
      <c r="G385" s="106">
        <f>G386</f>
        <v>6812</v>
      </c>
    </row>
    <row r="386" spans="1:7" ht="15.75">
      <c r="A386" s="8" t="s">
        <v>217</v>
      </c>
      <c r="B386" s="44" t="s">
        <v>112</v>
      </c>
      <c r="C386" s="44" t="s">
        <v>30</v>
      </c>
      <c r="D386" s="44" t="s">
        <v>31</v>
      </c>
      <c r="E386" s="44" t="s">
        <v>45</v>
      </c>
      <c r="F386" s="44"/>
      <c r="G386" s="35">
        <f>G387</f>
        <v>6812</v>
      </c>
    </row>
    <row r="387" spans="1:7" s="191" customFormat="1" ht="15.75">
      <c r="A387" s="42" t="s">
        <v>177</v>
      </c>
      <c r="B387" s="43" t="s">
        <v>112</v>
      </c>
      <c r="C387" s="43" t="s">
        <v>30</v>
      </c>
      <c r="D387" s="43" t="s">
        <v>31</v>
      </c>
      <c r="E387" s="43" t="s">
        <v>45</v>
      </c>
      <c r="F387" s="43" t="s">
        <v>178</v>
      </c>
      <c r="G387" s="38">
        <v>6812</v>
      </c>
    </row>
    <row r="388" spans="1:7" ht="15.75">
      <c r="A388" s="8" t="s">
        <v>29</v>
      </c>
      <c r="B388" s="44" t="s">
        <v>112</v>
      </c>
      <c r="C388" s="44" t="s">
        <v>30</v>
      </c>
      <c r="D388" s="44" t="s">
        <v>31</v>
      </c>
      <c r="E388" s="44" t="s">
        <v>32</v>
      </c>
      <c r="F388" s="44"/>
      <c r="G388" s="35">
        <f>G389</f>
        <v>2265.9</v>
      </c>
    </row>
    <row r="389" spans="1:7" ht="15.75">
      <c r="A389" s="8" t="s">
        <v>11</v>
      </c>
      <c r="B389" s="44" t="s">
        <v>112</v>
      </c>
      <c r="C389" s="44" t="s">
        <v>30</v>
      </c>
      <c r="D389" s="44" t="s">
        <v>31</v>
      </c>
      <c r="E389" s="2" t="s">
        <v>33</v>
      </c>
      <c r="F389" s="44"/>
      <c r="G389" s="35">
        <f>G390</f>
        <v>2265.9</v>
      </c>
    </row>
    <row r="390" spans="1:7" s="191" customFormat="1" ht="15.75">
      <c r="A390" s="42" t="s">
        <v>177</v>
      </c>
      <c r="B390" s="43" t="s">
        <v>112</v>
      </c>
      <c r="C390" s="43" t="s">
        <v>30</v>
      </c>
      <c r="D390" s="43" t="s">
        <v>31</v>
      </c>
      <c r="E390" s="43" t="s">
        <v>33</v>
      </c>
      <c r="F390" s="43" t="s">
        <v>178</v>
      </c>
      <c r="G390" s="38">
        <v>2265.9</v>
      </c>
    </row>
    <row r="391" spans="1:7" ht="18.75">
      <c r="A391" s="90" t="s">
        <v>153</v>
      </c>
      <c r="B391" s="55" t="s">
        <v>112</v>
      </c>
      <c r="C391" s="55" t="s">
        <v>30</v>
      </c>
      <c r="D391" s="55" t="s">
        <v>74</v>
      </c>
      <c r="E391" s="55"/>
      <c r="F391" s="55"/>
      <c r="G391" s="106">
        <f>G392</f>
        <v>91.2</v>
      </c>
    </row>
    <row r="392" spans="1:7" ht="15.75">
      <c r="A392" s="82" t="s">
        <v>154</v>
      </c>
      <c r="B392" s="44" t="s">
        <v>112</v>
      </c>
      <c r="C392" s="44" t="s">
        <v>30</v>
      </c>
      <c r="D392" s="44" t="s">
        <v>74</v>
      </c>
      <c r="E392" s="44" t="s">
        <v>155</v>
      </c>
      <c r="F392" s="44"/>
      <c r="G392" s="35">
        <f>G393+G395</f>
        <v>91.2</v>
      </c>
    </row>
    <row r="393" spans="1:7" ht="15.75">
      <c r="A393" s="82" t="s">
        <v>159</v>
      </c>
      <c r="B393" s="44" t="s">
        <v>112</v>
      </c>
      <c r="C393" s="44" t="s">
        <v>30</v>
      </c>
      <c r="D393" s="44" t="s">
        <v>74</v>
      </c>
      <c r="E393" s="44" t="s">
        <v>158</v>
      </c>
      <c r="F393" s="44"/>
      <c r="G393" s="35">
        <f>G394</f>
        <v>63.7</v>
      </c>
    </row>
    <row r="394" spans="1:7" s="191" customFormat="1" ht="15.75">
      <c r="A394" s="42" t="s">
        <v>177</v>
      </c>
      <c r="B394" s="43" t="s">
        <v>112</v>
      </c>
      <c r="C394" s="43" t="s">
        <v>30</v>
      </c>
      <c r="D394" s="43" t="s">
        <v>74</v>
      </c>
      <c r="E394" s="43" t="s">
        <v>158</v>
      </c>
      <c r="F394" s="43" t="s">
        <v>178</v>
      </c>
      <c r="G394" s="38">
        <v>63.7</v>
      </c>
    </row>
    <row r="395" spans="1:7" ht="17.25" customHeight="1">
      <c r="A395" s="82" t="s">
        <v>156</v>
      </c>
      <c r="B395" s="44" t="s">
        <v>112</v>
      </c>
      <c r="C395" s="44" t="s">
        <v>30</v>
      </c>
      <c r="D395" s="44" t="s">
        <v>74</v>
      </c>
      <c r="E395" s="44" t="s">
        <v>157</v>
      </c>
      <c r="F395" s="44"/>
      <c r="G395" s="35">
        <f>G396</f>
        <v>27.5</v>
      </c>
    </row>
    <row r="396" spans="1:7" s="191" customFormat="1" ht="15.75">
      <c r="A396" s="42" t="s">
        <v>177</v>
      </c>
      <c r="B396" s="43" t="s">
        <v>112</v>
      </c>
      <c r="C396" s="43" t="s">
        <v>30</v>
      </c>
      <c r="D396" s="43" t="s">
        <v>74</v>
      </c>
      <c r="E396" s="43" t="s">
        <v>157</v>
      </c>
      <c r="F396" s="43" t="s">
        <v>178</v>
      </c>
      <c r="G396" s="38">
        <v>27.5</v>
      </c>
    </row>
    <row r="397" spans="1:7" ht="18.75">
      <c r="A397" s="90" t="s">
        <v>46</v>
      </c>
      <c r="B397" s="55" t="s">
        <v>112</v>
      </c>
      <c r="C397" s="55" t="s">
        <v>30</v>
      </c>
      <c r="D397" s="55" t="s">
        <v>30</v>
      </c>
      <c r="E397" s="55"/>
      <c r="F397" s="55"/>
      <c r="G397" s="112">
        <f>G398</f>
        <v>912.5</v>
      </c>
    </row>
    <row r="398" spans="1:7" ht="15.75">
      <c r="A398" s="8" t="s">
        <v>238</v>
      </c>
      <c r="B398" s="44" t="s">
        <v>112</v>
      </c>
      <c r="C398" s="69" t="s">
        <v>30</v>
      </c>
      <c r="D398" s="69" t="s">
        <v>30</v>
      </c>
      <c r="E398" s="44" t="s">
        <v>47</v>
      </c>
      <c r="F398" s="69"/>
      <c r="G398" s="92">
        <f>G399+G403</f>
        <v>912.5</v>
      </c>
    </row>
    <row r="399" spans="1:7" ht="15.75">
      <c r="A399" s="72" t="s">
        <v>275</v>
      </c>
      <c r="B399" s="44" t="s">
        <v>112</v>
      </c>
      <c r="C399" s="69" t="s">
        <v>30</v>
      </c>
      <c r="D399" s="69" t="s">
        <v>30</v>
      </c>
      <c r="E399" s="69" t="s">
        <v>276</v>
      </c>
      <c r="F399" s="69"/>
      <c r="G399" s="92">
        <f>G400+G401+G402</f>
        <v>490.2</v>
      </c>
    </row>
    <row r="400" spans="1:7" s="191" customFormat="1" ht="47.25">
      <c r="A400" s="83" t="s">
        <v>360</v>
      </c>
      <c r="B400" s="43" t="s">
        <v>112</v>
      </c>
      <c r="C400" s="43" t="s">
        <v>30</v>
      </c>
      <c r="D400" s="43" t="s">
        <v>30</v>
      </c>
      <c r="E400" s="61" t="s">
        <v>276</v>
      </c>
      <c r="F400" s="43" t="s">
        <v>176</v>
      </c>
      <c r="G400" s="40">
        <v>113</v>
      </c>
    </row>
    <row r="401" spans="1:7" s="191" customFormat="1" ht="15.75">
      <c r="A401" s="42" t="s">
        <v>177</v>
      </c>
      <c r="B401" s="43" t="s">
        <v>112</v>
      </c>
      <c r="C401" s="43" t="s">
        <v>30</v>
      </c>
      <c r="D401" s="43" t="s">
        <v>30</v>
      </c>
      <c r="E401" s="61" t="s">
        <v>276</v>
      </c>
      <c r="F401" s="43" t="s">
        <v>178</v>
      </c>
      <c r="G401" s="40">
        <v>369.2</v>
      </c>
    </row>
    <row r="402" spans="1:7" s="191" customFormat="1" ht="15.75">
      <c r="A402" s="42" t="s">
        <v>191</v>
      </c>
      <c r="B402" s="43" t="s">
        <v>112</v>
      </c>
      <c r="C402" s="43" t="s">
        <v>30</v>
      </c>
      <c r="D402" s="43" t="s">
        <v>30</v>
      </c>
      <c r="E402" s="61" t="s">
        <v>276</v>
      </c>
      <c r="F402" s="43" t="s">
        <v>187</v>
      </c>
      <c r="G402" s="40">
        <v>8</v>
      </c>
    </row>
    <row r="403" spans="1:7" ht="31.5">
      <c r="A403" s="8" t="s">
        <v>382</v>
      </c>
      <c r="B403" s="44" t="s">
        <v>112</v>
      </c>
      <c r="C403" s="44" t="s">
        <v>30</v>
      </c>
      <c r="D403" s="44" t="s">
        <v>30</v>
      </c>
      <c r="E403" s="44" t="s">
        <v>189</v>
      </c>
      <c r="F403" s="44"/>
      <c r="G403" s="226">
        <f>G404</f>
        <v>422.3</v>
      </c>
    </row>
    <row r="404" spans="1:7" s="191" customFormat="1" ht="15.75">
      <c r="A404" s="42" t="s">
        <v>177</v>
      </c>
      <c r="B404" s="43" t="s">
        <v>112</v>
      </c>
      <c r="C404" s="43" t="s">
        <v>30</v>
      </c>
      <c r="D404" s="43" t="s">
        <v>30</v>
      </c>
      <c r="E404" s="43" t="s">
        <v>189</v>
      </c>
      <c r="F404" s="43" t="s">
        <v>178</v>
      </c>
      <c r="G404" s="227">
        <v>422.3</v>
      </c>
    </row>
    <row r="405" spans="1:7" ht="18.75">
      <c r="A405" s="90" t="s">
        <v>92</v>
      </c>
      <c r="B405" s="55" t="s">
        <v>112</v>
      </c>
      <c r="C405" s="73" t="s">
        <v>30</v>
      </c>
      <c r="D405" s="73" t="s">
        <v>75</v>
      </c>
      <c r="E405" s="73"/>
      <c r="F405" s="73"/>
      <c r="G405" s="172">
        <f>G406</f>
        <v>1924</v>
      </c>
    </row>
    <row r="406" spans="1:7" ht="15.75">
      <c r="A406" s="8" t="s">
        <v>238</v>
      </c>
      <c r="B406" s="44" t="s">
        <v>112</v>
      </c>
      <c r="C406" s="69" t="s">
        <v>30</v>
      </c>
      <c r="D406" s="69" t="s">
        <v>75</v>
      </c>
      <c r="E406" s="44" t="s">
        <v>47</v>
      </c>
      <c r="F406" s="69"/>
      <c r="G406" s="92">
        <f>G407</f>
        <v>1924</v>
      </c>
    </row>
    <row r="407" spans="1:7" ht="31.5">
      <c r="A407" s="82" t="s">
        <v>247</v>
      </c>
      <c r="B407" s="81">
        <v>904</v>
      </c>
      <c r="C407" s="81" t="s">
        <v>30</v>
      </c>
      <c r="D407" s="81" t="s">
        <v>75</v>
      </c>
      <c r="E407" s="44" t="s">
        <v>98</v>
      </c>
      <c r="F407" s="44"/>
      <c r="G407" s="106">
        <f>G408</f>
        <v>1924</v>
      </c>
    </row>
    <row r="408" spans="1:7" ht="15.75">
      <c r="A408" s="82" t="s">
        <v>184</v>
      </c>
      <c r="B408" s="45" t="s">
        <v>112</v>
      </c>
      <c r="C408" s="44" t="s">
        <v>30</v>
      </c>
      <c r="D408" s="44" t="s">
        <v>75</v>
      </c>
      <c r="E408" s="44" t="s">
        <v>103</v>
      </c>
      <c r="F408" s="43"/>
      <c r="G408" s="106">
        <f>G409</f>
        <v>1924</v>
      </c>
    </row>
    <row r="409" spans="1:7" s="191" customFormat="1" ht="15.75">
      <c r="A409" s="156" t="s">
        <v>393</v>
      </c>
      <c r="B409" s="84">
        <v>904</v>
      </c>
      <c r="C409" s="84" t="s">
        <v>30</v>
      </c>
      <c r="D409" s="84" t="s">
        <v>75</v>
      </c>
      <c r="E409" s="43" t="s">
        <v>103</v>
      </c>
      <c r="F409" s="84" t="s">
        <v>186</v>
      </c>
      <c r="G409" s="26">
        <v>1924</v>
      </c>
    </row>
    <row r="410" spans="1:7" ht="18.75">
      <c r="A410" s="54" t="s">
        <v>169</v>
      </c>
      <c r="B410" s="55" t="s">
        <v>112</v>
      </c>
      <c r="C410" s="55" t="s">
        <v>13</v>
      </c>
      <c r="D410" s="55"/>
      <c r="E410" s="55"/>
      <c r="F410" s="55"/>
      <c r="G410" s="39">
        <f>G411</f>
        <v>6188.9</v>
      </c>
    </row>
    <row r="411" spans="1:7" ht="18.75">
      <c r="A411" s="91" t="s">
        <v>7</v>
      </c>
      <c r="B411" s="55" t="s">
        <v>112</v>
      </c>
      <c r="C411" s="58" t="s">
        <v>13</v>
      </c>
      <c r="D411" s="58" t="s">
        <v>14</v>
      </c>
      <c r="E411" s="59"/>
      <c r="F411" s="59"/>
      <c r="G411" s="224">
        <f>G414+G412</f>
        <v>6188.9</v>
      </c>
    </row>
    <row r="412" spans="1:7" s="1" customFormat="1" ht="15.75">
      <c r="A412" s="120" t="s">
        <v>11</v>
      </c>
      <c r="B412" s="2" t="s">
        <v>112</v>
      </c>
      <c r="C412" s="7" t="s">
        <v>13</v>
      </c>
      <c r="D412" s="7" t="s">
        <v>14</v>
      </c>
      <c r="E412" s="7" t="s">
        <v>25</v>
      </c>
      <c r="F412" s="152"/>
      <c r="G412" s="119">
        <f>G413</f>
        <v>608.7</v>
      </c>
    </row>
    <row r="413" spans="1:7" s="1" customFormat="1" ht="15.75">
      <c r="A413" s="107" t="s">
        <v>177</v>
      </c>
      <c r="B413" s="105" t="s">
        <v>112</v>
      </c>
      <c r="C413" s="152" t="s">
        <v>13</v>
      </c>
      <c r="D413" s="152" t="s">
        <v>14</v>
      </c>
      <c r="E413" s="152" t="s">
        <v>25</v>
      </c>
      <c r="F413" s="152" t="s">
        <v>178</v>
      </c>
      <c r="G413" s="146">
        <v>608.7</v>
      </c>
    </row>
    <row r="414" spans="1:7" ht="15.75">
      <c r="A414" s="8" t="s">
        <v>238</v>
      </c>
      <c r="B414" s="44" t="s">
        <v>112</v>
      </c>
      <c r="C414" s="44" t="s">
        <v>13</v>
      </c>
      <c r="D414" s="44" t="s">
        <v>14</v>
      </c>
      <c r="E414" s="44" t="s">
        <v>47</v>
      </c>
      <c r="F414" s="44"/>
      <c r="G414" s="93">
        <f>G415+G417</f>
        <v>5580.2</v>
      </c>
    </row>
    <row r="415" spans="1:7" ht="19.5" customHeight="1">
      <c r="A415" s="4" t="s">
        <v>0</v>
      </c>
      <c r="B415" s="2" t="s">
        <v>112</v>
      </c>
      <c r="C415" s="2" t="s">
        <v>13</v>
      </c>
      <c r="D415" s="2" t="s">
        <v>14</v>
      </c>
      <c r="E415" s="44" t="s">
        <v>48</v>
      </c>
      <c r="F415" s="44"/>
      <c r="G415" s="119">
        <f>G416</f>
        <v>1000</v>
      </c>
    </row>
    <row r="416" spans="1:7" s="191" customFormat="1" ht="15.75">
      <c r="A416" s="156" t="s">
        <v>393</v>
      </c>
      <c r="B416" s="105" t="s">
        <v>112</v>
      </c>
      <c r="C416" s="105" t="s">
        <v>13</v>
      </c>
      <c r="D416" s="105" t="s">
        <v>14</v>
      </c>
      <c r="E416" s="43" t="s">
        <v>48</v>
      </c>
      <c r="F416" s="43" t="s">
        <v>186</v>
      </c>
      <c r="G416" s="146">
        <v>1000</v>
      </c>
    </row>
    <row r="417" spans="1:7" ht="31.5">
      <c r="A417" s="109" t="s">
        <v>1</v>
      </c>
      <c r="B417" s="44" t="s">
        <v>112</v>
      </c>
      <c r="C417" s="44" t="s">
        <v>13</v>
      </c>
      <c r="D417" s="44" t="s">
        <v>14</v>
      </c>
      <c r="E417" s="44" t="s">
        <v>2</v>
      </c>
      <c r="F417" s="44"/>
      <c r="G417" s="93">
        <f>G418</f>
        <v>4580.2</v>
      </c>
    </row>
    <row r="418" spans="1:7" s="191" customFormat="1" ht="15.75">
      <c r="A418" s="42" t="s">
        <v>177</v>
      </c>
      <c r="B418" s="43" t="s">
        <v>112</v>
      </c>
      <c r="C418" s="43" t="s">
        <v>13</v>
      </c>
      <c r="D418" s="43" t="s">
        <v>14</v>
      </c>
      <c r="E418" s="43" t="s">
        <v>2</v>
      </c>
      <c r="F418" s="43" t="s">
        <v>178</v>
      </c>
      <c r="G418" s="33">
        <v>4580.2</v>
      </c>
    </row>
    <row r="419" spans="1:7" ht="18.75">
      <c r="A419" s="54" t="s">
        <v>76</v>
      </c>
      <c r="B419" s="55" t="s">
        <v>112</v>
      </c>
      <c r="C419" s="55" t="s">
        <v>77</v>
      </c>
      <c r="D419" s="55"/>
      <c r="E419" s="55"/>
      <c r="F419" s="55"/>
      <c r="G419" s="39">
        <f>G420+G424+G453+G447</f>
        <v>33094.9</v>
      </c>
    </row>
    <row r="420" spans="1:7" ht="18.75">
      <c r="A420" s="75" t="s">
        <v>78</v>
      </c>
      <c r="B420" s="58" t="s">
        <v>112</v>
      </c>
      <c r="C420" s="58" t="s">
        <v>77</v>
      </c>
      <c r="D420" s="58" t="s">
        <v>14</v>
      </c>
      <c r="E420" s="58"/>
      <c r="F420" s="58"/>
      <c r="G420" s="224">
        <f>G421</f>
        <v>2085.9</v>
      </c>
    </row>
    <row r="421" spans="1:7" ht="15.75">
      <c r="A421" s="8" t="s">
        <v>79</v>
      </c>
      <c r="B421" s="62" t="s">
        <v>112</v>
      </c>
      <c r="C421" s="44" t="s">
        <v>77</v>
      </c>
      <c r="D421" s="44" t="s">
        <v>14</v>
      </c>
      <c r="E421" s="44" t="s">
        <v>80</v>
      </c>
      <c r="F421" s="44"/>
      <c r="G421" s="35">
        <f>G422</f>
        <v>2085.9</v>
      </c>
    </row>
    <row r="422" spans="1:7" ht="31.5">
      <c r="A422" s="8" t="s">
        <v>81</v>
      </c>
      <c r="B422" s="62" t="s">
        <v>112</v>
      </c>
      <c r="C422" s="44" t="s">
        <v>77</v>
      </c>
      <c r="D422" s="44" t="s">
        <v>14</v>
      </c>
      <c r="E422" s="44" t="s">
        <v>82</v>
      </c>
      <c r="F422" s="44"/>
      <c r="G422" s="35">
        <f>G423</f>
        <v>2085.9</v>
      </c>
    </row>
    <row r="423" spans="1:7" s="191" customFormat="1" ht="15.75">
      <c r="A423" s="42" t="s">
        <v>191</v>
      </c>
      <c r="B423" s="59" t="s">
        <v>112</v>
      </c>
      <c r="C423" s="43" t="s">
        <v>77</v>
      </c>
      <c r="D423" s="43" t="s">
        <v>14</v>
      </c>
      <c r="E423" s="43" t="s">
        <v>82</v>
      </c>
      <c r="F423" s="43" t="s">
        <v>187</v>
      </c>
      <c r="G423" s="38">
        <v>2085.9</v>
      </c>
    </row>
    <row r="424" spans="1:7" ht="18.75">
      <c r="A424" s="90" t="s">
        <v>83</v>
      </c>
      <c r="B424" s="58" t="s">
        <v>112</v>
      </c>
      <c r="C424" s="55" t="s">
        <v>77</v>
      </c>
      <c r="D424" s="55" t="s">
        <v>51</v>
      </c>
      <c r="E424" s="55"/>
      <c r="F424" s="55"/>
      <c r="G424" s="112">
        <f>G425+G428+G444+G437</f>
        <v>28294.2</v>
      </c>
    </row>
    <row r="425" spans="1:7" s="53" customFormat="1" ht="15.75">
      <c r="A425" s="82" t="s">
        <v>84</v>
      </c>
      <c r="B425" s="62" t="s">
        <v>112</v>
      </c>
      <c r="C425" s="44" t="s">
        <v>77</v>
      </c>
      <c r="D425" s="44" t="s">
        <v>51</v>
      </c>
      <c r="E425" s="44" t="s">
        <v>85</v>
      </c>
      <c r="F425" s="44"/>
      <c r="G425" s="35">
        <f>G426</f>
        <v>313.7</v>
      </c>
    </row>
    <row r="426" spans="1:7" s="53" customFormat="1" ht="15.75">
      <c r="A426" s="8" t="s">
        <v>86</v>
      </c>
      <c r="B426" s="62" t="s">
        <v>112</v>
      </c>
      <c r="C426" s="44" t="s">
        <v>77</v>
      </c>
      <c r="D426" s="44" t="s">
        <v>51</v>
      </c>
      <c r="E426" s="44" t="s">
        <v>87</v>
      </c>
      <c r="F426" s="44"/>
      <c r="G426" s="35">
        <f>G427</f>
        <v>313.7</v>
      </c>
    </row>
    <row r="427" spans="1:7" s="153" customFormat="1" ht="47.25">
      <c r="A427" s="168" t="s">
        <v>360</v>
      </c>
      <c r="B427" s="152" t="s">
        <v>112</v>
      </c>
      <c r="C427" s="105" t="s">
        <v>77</v>
      </c>
      <c r="D427" s="105" t="s">
        <v>51</v>
      </c>
      <c r="E427" s="105" t="s">
        <v>87</v>
      </c>
      <c r="F427" s="105" t="s">
        <v>176</v>
      </c>
      <c r="G427" s="26">
        <v>313.7</v>
      </c>
    </row>
    <row r="428" spans="1:7" s="53" customFormat="1" ht="33" customHeight="1">
      <c r="A428" s="115" t="s">
        <v>253</v>
      </c>
      <c r="B428" s="62" t="s">
        <v>112</v>
      </c>
      <c r="C428" s="44" t="s">
        <v>77</v>
      </c>
      <c r="D428" s="44" t="s">
        <v>51</v>
      </c>
      <c r="E428" s="137" t="s">
        <v>312</v>
      </c>
      <c r="F428" s="44"/>
      <c r="G428" s="35">
        <f>G430</f>
        <v>25637</v>
      </c>
    </row>
    <row r="429" spans="1:7" s="53" customFormat="1" ht="15.75">
      <c r="A429" s="115" t="s">
        <v>3</v>
      </c>
      <c r="B429" s="62" t="s">
        <v>112</v>
      </c>
      <c r="C429" s="44" t="s">
        <v>77</v>
      </c>
      <c r="D429" s="44" t="s">
        <v>51</v>
      </c>
      <c r="E429" s="137" t="s">
        <v>313</v>
      </c>
      <c r="F429" s="44"/>
      <c r="G429" s="35">
        <f>G430</f>
        <v>25637</v>
      </c>
    </row>
    <row r="430" spans="1:7" s="53" customFormat="1" ht="47.25">
      <c r="A430" s="115" t="s">
        <v>4</v>
      </c>
      <c r="B430" s="62" t="s">
        <v>112</v>
      </c>
      <c r="C430" s="44" t="s">
        <v>77</v>
      </c>
      <c r="D430" s="44" t="s">
        <v>51</v>
      </c>
      <c r="E430" s="137" t="s">
        <v>314</v>
      </c>
      <c r="F430" s="44"/>
      <c r="G430" s="35">
        <f>G431+G434</f>
        <v>25637</v>
      </c>
    </row>
    <row r="431" spans="1:9" s="53" customFormat="1" ht="47.25">
      <c r="A431" s="115" t="s">
        <v>350</v>
      </c>
      <c r="B431" s="62" t="s">
        <v>112</v>
      </c>
      <c r="C431" s="44" t="s">
        <v>77</v>
      </c>
      <c r="D431" s="44" t="s">
        <v>51</v>
      </c>
      <c r="E431" s="137" t="s">
        <v>316</v>
      </c>
      <c r="F431" s="44"/>
      <c r="G431" s="35">
        <f>G432+G433</f>
        <v>1598.8999999999999</v>
      </c>
      <c r="I431" s="76"/>
    </row>
    <row r="432" spans="1:7" s="53" customFormat="1" ht="47.25">
      <c r="A432" s="83" t="s">
        <v>360</v>
      </c>
      <c r="B432" s="59" t="s">
        <v>112</v>
      </c>
      <c r="C432" s="43" t="s">
        <v>77</v>
      </c>
      <c r="D432" s="43" t="s">
        <v>51</v>
      </c>
      <c r="E432" s="138" t="s">
        <v>316</v>
      </c>
      <c r="F432" s="43" t="s">
        <v>176</v>
      </c>
      <c r="G432" s="38">
        <v>1524.1</v>
      </c>
    </row>
    <row r="433" spans="1:7" s="53" customFormat="1" ht="15.75">
      <c r="A433" s="42" t="s">
        <v>177</v>
      </c>
      <c r="B433" s="59" t="s">
        <v>112</v>
      </c>
      <c r="C433" s="43" t="s">
        <v>77</v>
      </c>
      <c r="D433" s="43" t="s">
        <v>51</v>
      </c>
      <c r="E433" s="138" t="s">
        <v>316</v>
      </c>
      <c r="F433" s="43" t="s">
        <v>178</v>
      </c>
      <c r="G433" s="38">
        <v>74.8</v>
      </c>
    </row>
    <row r="434" spans="1:7" s="53" customFormat="1" ht="15.75">
      <c r="A434" s="115" t="s">
        <v>351</v>
      </c>
      <c r="B434" s="62" t="s">
        <v>112</v>
      </c>
      <c r="C434" s="69" t="s">
        <v>77</v>
      </c>
      <c r="D434" s="44" t="s">
        <v>51</v>
      </c>
      <c r="E434" s="137" t="s">
        <v>317</v>
      </c>
      <c r="F434" s="44"/>
      <c r="G434" s="35">
        <f>G435+G436</f>
        <v>24038.1</v>
      </c>
    </row>
    <row r="435" spans="1:7" s="53" customFormat="1" ht="15.75">
      <c r="A435" s="42" t="s">
        <v>177</v>
      </c>
      <c r="B435" s="59" t="s">
        <v>112</v>
      </c>
      <c r="C435" s="61" t="s">
        <v>77</v>
      </c>
      <c r="D435" s="43" t="s">
        <v>51</v>
      </c>
      <c r="E435" s="138" t="s">
        <v>317</v>
      </c>
      <c r="F435" s="43" t="s">
        <v>178</v>
      </c>
      <c r="G435" s="38">
        <v>307.8</v>
      </c>
    </row>
    <row r="436" spans="1:7" s="53" customFormat="1" ht="15.75">
      <c r="A436" s="42" t="s">
        <v>191</v>
      </c>
      <c r="B436" s="193" t="s">
        <v>112</v>
      </c>
      <c r="C436" s="61" t="s">
        <v>77</v>
      </c>
      <c r="D436" s="61" t="s">
        <v>51</v>
      </c>
      <c r="E436" s="194" t="s">
        <v>317</v>
      </c>
      <c r="F436" s="61" t="s">
        <v>187</v>
      </c>
      <c r="G436" s="38">
        <v>23730.3</v>
      </c>
    </row>
    <row r="437" spans="1:7" s="1" customFormat="1" ht="15.75">
      <c r="A437" s="163" t="s">
        <v>288</v>
      </c>
      <c r="B437" s="2" t="s">
        <v>112</v>
      </c>
      <c r="C437" s="2" t="s">
        <v>77</v>
      </c>
      <c r="D437" s="2" t="s">
        <v>51</v>
      </c>
      <c r="E437" s="164" t="s">
        <v>332</v>
      </c>
      <c r="F437" s="2"/>
      <c r="G437" s="106">
        <f>G438+G442</f>
        <v>1012.1</v>
      </c>
    </row>
    <row r="438" spans="1:7" s="1" customFormat="1" ht="15.75">
      <c r="A438" s="113" t="s">
        <v>367</v>
      </c>
      <c r="B438" s="2" t="s">
        <v>112</v>
      </c>
      <c r="C438" s="2" t="s">
        <v>77</v>
      </c>
      <c r="D438" s="2" t="s">
        <v>51</v>
      </c>
      <c r="E438" s="164" t="s">
        <v>368</v>
      </c>
      <c r="F438" s="105"/>
      <c r="G438" s="106">
        <f>G439</f>
        <v>657.2</v>
      </c>
    </row>
    <row r="439" spans="1:7" s="1" customFormat="1" ht="15.75">
      <c r="A439" s="120" t="s">
        <v>369</v>
      </c>
      <c r="B439" s="2" t="s">
        <v>112</v>
      </c>
      <c r="C439" s="2" t="s">
        <v>77</v>
      </c>
      <c r="D439" s="2" t="s">
        <v>51</v>
      </c>
      <c r="E439" s="164" t="s">
        <v>370</v>
      </c>
      <c r="F439" s="105"/>
      <c r="G439" s="106">
        <f>G440</f>
        <v>657.2</v>
      </c>
    </row>
    <row r="440" spans="1:7" s="1" customFormat="1" ht="15.75">
      <c r="A440" s="120" t="s">
        <v>385</v>
      </c>
      <c r="B440" s="2" t="s">
        <v>112</v>
      </c>
      <c r="C440" s="2" t="s">
        <v>77</v>
      </c>
      <c r="D440" s="2" t="s">
        <v>51</v>
      </c>
      <c r="E440" s="164" t="s">
        <v>371</v>
      </c>
      <c r="F440" s="105"/>
      <c r="G440" s="106">
        <f>G441</f>
        <v>657.2</v>
      </c>
    </row>
    <row r="441" spans="1:7" s="189" customFormat="1" ht="15.75">
      <c r="A441" s="107" t="s">
        <v>191</v>
      </c>
      <c r="B441" s="105" t="s">
        <v>112</v>
      </c>
      <c r="C441" s="105" t="s">
        <v>77</v>
      </c>
      <c r="D441" s="105" t="s">
        <v>51</v>
      </c>
      <c r="E441" s="165" t="s">
        <v>372</v>
      </c>
      <c r="F441" s="105" t="s">
        <v>187</v>
      </c>
      <c r="G441" s="26">
        <v>657.2</v>
      </c>
    </row>
    <row r="442" spans="1:7" s="189" customFormat="1" ht="31.5">
      <c r="A442" s="223" t="s">
        <v>412</v>
      </c>
      <c r="B442" s="2" t="s">
        <v>112</v>
      </c>
      <c r="C442" s="2" t="s">
        <v>77</v>
      </c>
      <c r="D442" s="2" t="s">
        <v>51</v>
      </c>
      <c r="E442" s="164" t="s">
        <v>411</v>
      </c>
      <c r="F442" s="105"/>
      <c r="G442" s="106">
        <f>G443</f>
        <v>354.9</v>
      </c>
    </row>
    <row r="443" spans="1:7" s="189" customFormat="1" ht="15.75">
      <c r="A443" s="107" t="s">
        <v>191</v>
      </c>
      <c r="B443" s="105" t="s">
        <v>112</v>
      </c>
      <c r="C443" s="105" t="s">
        <v>77</v>
      </c>
      <c r="D443" s="105" t="s">
        <v>51</v>
      </c>
      <c r="E443" s="165" t="s">
        <v>411</v>
      </c>
      <c r="F443" s="105" t="s">
        <v>187</v>
      </c>
      <c r="G443" s="26">
        <v>354.9</v>
      </c>
    </row>
    <row r="444" spans="1:7" s="1" customFormat="1" ht="15.75">
      <c r="A444" s="5" t="s">
        <v>238</v>
      </c>
      <c r="B444" s="2" t="s">
        <v>112</v>
      </c>
      <c r="C444" s="2" t="s">
        <v>77</v>
      </c>
      <c r="D444" s="2" t="s">
        <v>51</v>
      </c>
      <c r="E444" s="2" t="s">
        <v>47</v>
      </c>
      <c r="F444" s="2"/>
      <c r="G444" s="106">
        <f>G445</f>
        <v>1331.4</v>
      </c>
    </row>
    <row r="445" spans="1:8" ht="15.75">
      <c r="A445" s="8" t="s">
        <v>5</v>
      </c>
      <c r="B445" s="44" t="s">
        <v>112</v>
      </c>
      <c r="C445" s="44" t="s">
        <v>77</v>
      </c>
      <c r="D445" s="44" t="s">
        <v>51</v>
      </c>
      <c r="E445" s="44" t="s">
        <v>88</v>
      </c>
      <c r="F445" s="44"/>
      <c r="G445" s="35">
        <f>G446</f>
        <v>1331.4</v>
      </c>
      <c r="H445" s="1"/>
    </row>
    <row r="446" spans="1:7" s="191" customFormat="1" ht="15.75">
      <c r="A446" s="42" t="s">
        <v>191</v>
      </c>
      <c r="B446" s="43" t="s">
        <v>112</v>
      </c>
      <c r="C446" s="43" t="s">
        <v>77</v>
      </c>
      <c r="D446" s="43" t="s">
        <v>51</v>
      </c>
      <c r="E446" s="43" t="s">
        <v>88</v>
      </c>
      <c r="F446" s="43" t="s">
        <v>187</v>
      </c>
      <c r="G446" s="40">
        <v>1331.4</v>
      </c>
    </row>
    <row r="447" spans="1:7" ht="18.75">
      <c r="A447" s="140" t="s">
        <v>292</v>
      </c>
      <c r="B447" s="73" t="s">
        <v>112</v>
      </c>
      <c r="C447" s="73" t="s">
        <v>77</v>
      </c>
      <c r="D447" s="73" t="s">
        <v>36</v>
      </c>
      <c r="E447" s="73"/>
      <c r="F447" s="73"/>
      <c r="G447" s="172">
        <f>G448</f>
        <v>983.4</v>
      </c>
    </row>
    <row r="448" spans="1:7" ht="15.75">
      <c r="A448" s="141" t="s">
        <v>288</v>
      </c>
      <c r="B448" s="69" t="s">
        <v>112</v>
      </c>
      <c r="C448" s="69" t="s">
        <v>77</v>
      </c>
      <c r="D448" s="69" t="s">
        <v>36</v>
      </c>
      <c r="E448" s="137" t="s">
        <v>332</v>
      </c>
      <c r="F448" s="69"/>
      <c r="G448" s="92">
        <f>G449</f>
        <v>983.4</v>
      </c>
    </row>
    <row r="449" spans="1:7" ht="47.25">
      <c r="A449" s="141" t="s">
        <v>289</v>
      </c>
      <c r="B449" s="69" t="s">
        <v>112</v>
      </c>
      <c r="C449" s="69" t="s">
        <v>77</v>
      </c>
      <c r="D449" s="69" t="s">
        <v>36</v>
      </c>
      <c r="E449" s="137" t="s">
        <v>333</v>
      </c>
      <c r="F449" s="69"/>
      <c r="G449" s="92">
        <f>G450</f>
        <v>983.4</v>
      </c>
    </row>
    <row r="450" spans="1:7" ht="47.25">
      <c r="A450" s="141" t="s">
        <v>290</v>
      </c>
      <c r="B450" s="69" t="s">
        <v>112</v>
      </c>
      <c r="C450" s="69" t="s">
        <v>77</v>
      </c>
      <c r="D450" s="69" t="s">
        <v>36</v>
      </c>
      <c r="E450" s="137" t="s">
        <v>335</v>
      </c>
      <c r="F450" s="69"/>
      <c r="G450" s="92">
        <f>G451</f>
        <v>983.4</v>
      </c>
    </row>
    <row r="451" spans="1:7" ht="130.5" customHeight="1">
      <c r="A451" s="141" t="s">
        <v>291</v>
      </c>
      <c r="B451" s="69" t="s">
        <v>112</v>
      </c>
      <c r="C451" s="69" t="s">
        <v>77</v>
      </c>
      <c r="D451" s="69" t="s">
        <v>36</v>
      </c>
      <c r="E451" s="137" t="s">
        <v>336</v>
      </c>
      <c r="F451" s="69"/>
      <c r="G451" s="92">
        <f>G452</f>
        <v>983.4</v>
      </c>
    </row>
    <row r="452" spans="1:7" s="189" customFormat="1" ht="15.75">
      <c r="A452" s="195" t="s">
        <v>393</v>
      </c>
      <c r="B452" s="167" t="s">
        <v>112</v>
      </c>
      <c r="C452" s="167" t="s">
        <v>77</v>
      </c>
      <c r="D452" s="167" t="s">
        <v>36</v>
      </c>
      <c r="E452" s="162" t="s">
        <v>336</v>
      </c>
      <c r="F452" s="167" t="s">
        <v>186</v>
      </c>
      <c r="G452" s="170">
        <v>983.4</v>
      </c>
    </row>
    <row r="453" spans="1:7" s="1" customFormat="1" ht="18.75">
      <c r="A453" s="110" t="s">
        <v>125</v>
      </c>
      <c r="B453" s="108" t="s">
        <v>112</v>
      </c>
      <c r="C453" s="108" t="s">
        <v>77</v>
      </c>
      <c r="D453" s="108" t="s">
        <v>12</v>
      </c>
      <c r="E453" s="108"/>
      <c r="F453" s="171"/>
      <c r="G453" s="172">
        <f>G454+G457</f>
        <v>1731.4</v>
      </c>
    </row>
    <row r="454" spans="1:7" s="1" customFormat="1" ht="18.75">
      <c r="A454" s="110" t="s">
        <v>115</v>
      </c>
      <c r="B454" s="2" t="s">
        <v>112</v>
      </c>
      <c r="C454" s="2" t="s">
        <v>77</v>
      </c>
      <c r="D454" s="2" t="s">
        <v>12</v>
      </c>
      <c r="E454" s="2" t="s">
        <v>116</v>
      </c>
      <c r="F454" s="166"/>
      <c r="G454" s="169">
        <f>G455</f>
        <v>450</v>
      </c>
    </row>
    <row r="455" spans="1:7" s="1" customFormat="1" ht="18.75">
      <c r="A455" s="110" t="s">
        <v>117</v>
      </c>
      <c r="B455" s="2" t="s">
        <v>112</v>
      </c>
      <c r="C455" s="2" t="s">
        <v>77</v>
      </c>
      <c r="D455" s="2" t="s">
        <v>12</v>
      </c>
      <c r="E455" s="2" t="s">
        <v>106</v>
      </c>
      <c r="F455" s="166"/>
      <c r="G455" s="169">
        <f>G456</f>
        <v>450</v>
      </c>
    </row>
    <row r="456" spans="1:7" s="1" customFormat="1" ht="15.75">
      <c r="A456" s="228" t="s">
        <v>191</v>
      </c>
      <c r="B456" s="105" t="s">
        <v>112</v>
      </c>
      <c r="C456" s="105" t="s">
        <v>77</v>
      </c>
      <c r="D456" s="105" t="s">
        <v>12</v>
      </c>
      <c r="E456" s="105" t="s">
        <v>106</v>
      </c>
      <c r="F456" s="167" t="s">
        <v>187</v>
      </c>
      <c r="G456" s="170">
        <v>450</v>
      </c>
    </row>
    <row r="457" spans="1:7" ht="33" customHeight="1">
      <c r="A457" s="154" t="s">
        <v>253</v>
      </c>
      <c r="B457" s="151">
        <v>904</v>
      </c>
      <c r="C457" s="155" t="s">
        <v>77</v>
      </c>
      <c r="D457" s="155" t="s">
        <v>12</v>
      </c>
      <c r="E457" s="151" t="s">
        <v>312</v>
      </c>
      <c r="F457" s="69"/>
      <c r="G457" s="92">
        <f>G458</f>
        <v>1281.4</v>
      </c>
    </row>
    <row r="458" spans="1:7" ht="19.5" customHeight="1">
      <c r="A458" s="115" t="s">
        <v>254</v>
      </c>
      <c r="B458" s="137">
        <v>904</v>
      </c>
      <c r="C458" s="69" t="s">
        <v>77</v>
      </c>
      <c r="D458" s="69" t="s">
        <v>12</v>
      </c>
      <c r="E458" s="137" t="s">
        <v>318</v>
      </c>
      <c r="F458" s="69"/>
      <c r="G458" s="92">
        <f>G459</f>
        <v>1281.4</v>
      </c>
    </row>
    <row r="459" spans="1:7" ht="63">
      <c r="A459" s="115" t="s">
        <v>6</v>
      </c>
      <c r="B459" s="137">
        <v>904</v>
      </c>
      <c r="C459" s="69" t="s">
        <v>77</v>
      </c>
      <c r="D459" s="69" t="s">
        <v>12</v>
      </c>
      <c r="E459" s="137" t="s">
        <v>322</v>
      </c>
      <c r="F459" s="44"/>
      <c r="G459" s="92">
        <f>G460</f>
        <v>1281.4</v>
      </c>
    </row>
    <row r="460" spans="1:7" ht="47.25">
      <c r="A460" s="115" t="s">
        <v>353</v>
      </c>
      <c r="B460" s="137">
        <v>904</v>
      </c>
      <c r="C460" s="69" t="s">
        <v>77</v>
      </c>
      <c r="D460" s="69" t="s">
        <v>12</v>
      </c>
      <c r="E460" s="137" t="s">
        <v>323</v>
      </c>
      <c r="F460" s="44"/>
      <c r="G460" s="92">
        <f>G461+G462</f>
        <v>1281.4</v>
      </c>
    </row>
    <row r="461" spans="1:7" s="191" customFormat="1" ht="47.25">
      <c r="A461" s="83" t="s">
        <v>360</v>
      </c>
      <c r="B461" s="138">
        <v>904</v>
      </c>
      <c r="C461" s="61" t="s">
        <v>77</v>
      </c>
      <c r="D461" s="61" t="s">
        <v>12</v>
      </c>
      <c r="E461" s="138" t="s">
        <v>323</v>
      </c>
      <c r="F461" s="43" t="s">
        <v>176</v>
      </c>
      <c r="G461" s="40">
        <v>1214.2</v>
      </c>
    </row>
    <row r="462" spans="1:7" s="191" customFormat="1" ht="15.75">
      <c r="A462" s="42" t="s">
        <v>177</v>
      </c>
      <c r="B462" s="138">
        <v>904</v>
      </c>
      <c r="C462" s="61" t="s">
        <v>77</v>
      </c>
      <c r="D462" s="61" t="s">
        <v>12</v>
      </c>
      <c r="E462" s="138" t="s">
        <v>323</v>
      </c>
      <c r="F462" s="43" t="s">
        <v>178</v>
      </c>
      <c r="G462" s="40">
        <v>67.2</v>
      </c>
    </row>
    <row r="463" spans="1:7" ht="18.75">
      <c r="A463" s="54" t="s">
        <v>107</v>
      </c>
      <c r="B463" s="55" t="s">
        <v>112</v>
      </c>
      <c r="C463" s="55" t="s">
        <v>105</v>
      </c>
      <c r="D463" s="77"/>
      <c r="E463" s="77"/>
      <c r="F463" s="77"/>
      <c r="G463" s="39">
        <f>G464</f>
        <v>2593.7</v>
      </c>
    </row>
    <row r="464" spans="1:7" ht="18.75">
      <c r="A464" s="91" t="s">
        <v>126</v>
      </c>
      <c r="B464" s="58" t="s">
        <v>112</v>
      </c>
      <c r="C464" s="58" t="s">
        <v>105</v>
      </c>
      <c r="D464" s="58" t="s">
        <v>31</v>
      </c>
      <c r="E464" s="58"/>
      <c r="F464" s="58"/>
      <c r="G464" s="224">
        <f>G465</f>
        <v>2593.7</v>
      </c>
    </row>
    <row r="465" spans="1:7" ht="15.75">
      <c r="A465" s="8" t="s">
        <v>238</v>
      </c>
      <c r="B465" s="44" t="s">
        <v>112</v>
      </c>
      <c r="C465" s="44" t="s">
        <v>105</v>
      </c>
      <c r="D465" s="44" t="s">
        <v>31</v>
      </c>
      <c r="E465" s="44" t="s">
        <v>47</v>
      </c>
      <c r="F465" s="44"/>
      <c r="G465" s="93">
        <f>G466</f>
        <v>2593.7</v>
      </c>
    </row>
    <row r="466" spans="1:7" ht="31.5">
      <c r="A466" s="8" t="s">
        <v>277</v>
      </c>
      <c r="B466" s="44" t="s">
        <v>112</v>
      </c>
      <c r="C466" s="44" t="s">
        <v>105</v>
      </c>
      <c r="D466" s="44" t="s">
        <v>31</v>
      </c>
      <c r="E466" s="44" t="s">
        <v>188</v>
      </c>
      <c r="F466" s="44"/>
      <c r="G466" s="119">
        <f>G467</f>
        <v>2593.7</v>
      </c>
    </row>
    <row r="467" spans="1:7" s="191" customFormat="1" ht="15.75">
      <c r="A467" s="42" t="s">
        <v>177</v>
      </c>
      <c r="B467" s="43" t="s">
        <v>112</v>
      </c>
      <c r="C467" s="43" t="s">
        <v>105</v>
      </c>
      <c r="D467" s="43" t="s">
        <v>31</v>
      </c>
      <c r="E467" s="43" t="s">
        <v>188</v>
      </c>
      <c r="F467" s="43" t="s">
        <v>178</v>
      </c>
      <c r="G467" s="146">
        <v>2593.7</v>
      </c>
    </row>
    <row r="468" spans="1:7" ht="18.75">
      <c r="A468" s="90" t="s">
        <v>222</v>
      </c>
      <c r="B468" s="55" t="s">
        <v>112</v>
      </c>
      <c r="C468" s="55" t="s">
        <v>67</v>
      </c>
      <c r="D468" s="55"/>
      <c r="E468" s="55"/>
      <c r="F468" s="55"/>
      <c r="G468" s="34">
        <f>G469</f>
        <v>5683.9</v>
      </c>
    </row>
    <row r="469" spans="1:7" ht="18.75">
      <c r="A469" s="117" t="s">
        <v>219</v>
      </c>
      <c r="B469" s="55" t="s">
        <v>112</v>
      </c>
      <c r="C469" s="55" t="s">
        <v>67</v>
      </c>
      <c r="D469" s="55" t="s">
        <v>31</v>
      </c>
      <c r="E469" s="55"/>
      <c r="F469" s="55"/>
      <c r="G469" s="224">
        <f>G470</f>
        <v>5683.9</v>
      </c>
    </row>
    <row r="470" spans="1:7" ht="15.75">
      <c r="A470" s="118" t="s">
        <v>223</v>
      </c>
      <c r="B470" s="44" t="s">
        <v>112</v>
      </c>
      <c r="C470" s="44" t="s">
        <v>67</v>
      </c>
      <c r="D470" s="44" t="s">
        <v>31</v>
      </c>
      <c r="E470" s="44" t="s">
        <v>220</v>
      </c>
      <c r="F470" s="44"/>
      <c r="G470" s="93">
        <f>G471</f>
        <v>5683.9</v>
      </c>
    </row>
    <row r="471" spans="1:7" ht="15.75">
      <c r="A471" s="118" t="s">
        <v>217</v>
      </c>
      <c r="B471" s="44" t="s">
        <v>112</v>
      </c>
      <c r="C471" s="44" t="s">
        <v>67</v>
      </c>
      <c r="D471" s="44" t="s">
        <v>31</v>
      </c>
      <c r="E471" s="44" t="s">
        <v>221</v>
      </c>
      <c r="F471" s="44"/>
      <c r="G471" s="93">
        <f>G472</f>
        <v>5683.9</v>
      </c>
    </row>
    <row r="472" spans="1:7" s="191" customFormat="1" ht="31.5">
      <c r="A472" s="42" t="s">
        <v>278</v>
      </c>
      <c r="B472" s="43" t="s">
        <v>112</v>
      </c>
      <c r="C472" s="43" t="s">
        <v>67</v>
      </c>
      <c r="D472" s="43" t="s">
        <v>31</v>
      </c>
      <c r="E472" s="43" t="s">
        <v>221</v>
      </c>
      <c r="F472" s="43" t="s">
        <v>161</v>
      </c>
      <c r="G472" s="146">
        <v>5683.9</v>
      </c>
    </row>
    <row r="473" spans="1:7" ht="18.75">
      <c r="A473" s="90" t="s">
        <v>113</v>
      </c>
      <c r="B473" s="63">
        <v>905</v>
      </c>
      <c r="C473" s="55"/>
      <c r="D473" s="55"/>
      <c r="E473" s="55"/>
      <c r="F473" s="55"/>
      <c r="G473" s="39">
        <f>G474+G485+G495+G490</f>
        <v>59151.90000000001</v>
      </c>
    </row>
    <row r="474" spans="1:7" ht="18.75">
      <c r="A474" s="90" t="s">
        <v>37</v>
      </c>
      <c r="B474" s="63">
        <v>905</v>
      </c>
      <c r="C474" s="55" t="s">
        <v>14</v>
      </c>
      <c r="D474" s="44"/>
      <c r="E474" s="44"/>
      <c r="F474" s="43"/>
      <c r="G474" s="39">
        <f>G475+G481</f>
        <v>19457.100000000002</v>
      </c>
    </row>
    <row r="475" spans="1:7" ht="37.5">
      <c r="A475" s="54" t="s">
        <v>49</v>
      </c>
      <c r="B475" s="63">
        <v>905</v>
      </c>
      <c r="C475" s="55" t="s">
        <v>14</v>
      </c>
      <c r="D475" s="55" t="s">
        <v>12</v>
      </c>
      <c r="E475" s="55"/>
      <c r="F475" s="55"/>
      <c r="G475" s="39">
        <f>G476</f>
        <v>19336.7</v>
      </c>
    </row>
    <row r="476" spans="1:7" ht="31.5">
      <c r="A476" s="82" t="s">
        <v>18</v>
      </c>
      <c r="B476" s="65">
        <v>905</v>
      </c>
      <c r="C476" s="44" t="s">
        <v>14</v>
      </c>
      <c r="D476" s="44" t="s">
        <v>12</v>
      </c>
      <c r="E476" s="44" t="s">
        <v>19</v>
      </c>
      <c r="F476" s="44"/>
      <c r="G476" s="35">
        <f>G477</f>
        <v>19336.7</v>
      </c>
    </row>
    <row r="477" spans="1:7" ht="15.75">
      <c r="A477" s="8" t="s">
        <v>10</v>
      </c>
      <c r="B477" s="45" t="s">
        <v>114</v>
      </c>
      <c r="C477" s="44" t="s">
        <v>14</v>
      </c>
      <c r="D477" s="44" t="s">
        <v>12</v>
      </c>
      <c r="E477" s="44" t="s">
        <v>21</v>
      </c>
      <c r="F477" s="44"/>
      <c r="G477" s="35">
        <f>G478+G479+G480</f>
        <v>19336.7</v>
      </c>
    </row>
    <row r="478" spans="1:7" s="191" customFormat="1" ht="47.25">
      <c r="A478" s="83" t="s">
        <v>360</v>
      </c>
      <c r="B478" s="46" t="s">
        <v>114</v>
      </c>
      <c r="C478" s="43" t="s">
        <v>14</v>
      </c>
      <c r="D478" s="43" t="s">
        <v>12</v>
      </c>
      <c r="E478" s="43" t="s">
        <v>21</v>
      </c>
      <c r="F478" s="43" t="s">
        <v>176</v>
      </c>
      <c r="G478" s="38">
        <v>18220</v>
      </c>
    </row>
    <row r="479" spans="1:7" s="191" customFormat="1" ht="15.75">
      <c r="A479" s="42" t="s">
        <v>177</v>
      </c>
      <c r="B479" s="46" t="s">
        <v>114</v>
      </c>
      <c r="C479" s="43" t="s">
        <v>14</v>
      </c>
      <c r="D479" s="43" t="s">
        <v>12</v>
      </c>
      <c r="E479" s="43" t="s">
        <v>21</v>
      </c>
      <c r="F479" s="43" t="s">
        <v>178</v>
      </c>
      <c r="G479" s="38">
        <v>1114.8</v>
      </c>
    </row>
    <row r="480" spans="1:7" s="191" customFormat="1" ht="15.75">
      <c r="A480" s="190" t="s">
        <v>179</v>
      </c>
      <c r="B480" s="46" t="s">
        <v>114</v>
      </c>
      <c r="C480" s="43" t="s">
        <v>14</v>
      </c>
      <c r="D480" s="43" t="s">
        <v>12</v>
      </c>
      <c r="E480" s="43" t="s">
        <v>21</v>
      </c>
      <c r="F480" s="43" t="s">
        <v>180</v>
      </c>
      <c r="G480" s="38">
        <v>1.9</v>
      </c>
    </row>
    <row r="481" spans="1:7" ht="18.75">
      <c r="A481" s="54" t="s">
        <v>57</v>
      </c>
      <c r="B481" s="55" t="s">
        <v>114</v>
      </c>
      <c r="C481" s="55" t="s">
        <v>14</v>
      </c>
      <c r="D481" s="55" t="s">
        <v>104</v>
      </c>
      <c r="E481" s="78"/>
      <c r="F481" s="78"/>
      <c r="G481" s="39">
        <f>G482</f>
        <v>120.4</v>
      </c>
    </row>
    <row r="482" spans="1:7" ht="15.75">
      <c r="A482" s="8" t="s">
        <v>59</v>
      </c>
      <c r="B482" s="44" t="s">
        <v>114</v>
      </c>
      <c r="C482" s="44" t="s">
        <v>14</v>
      </c>
      <c r="D482" s="44" t="s">
        <v>104</v>
      </c>
      <c r="E482" s="44" t="s">
        <v>60</v>
      </c>
      <c r="F482" s="44"/>
      <c r="G482" s="35">
        <f>G483</f>
        <v>120.4</v>
      </c>
    </row>
    <row r="483" spans="1:7" ht="15.75">
      <c r="A483" s="8" t="s">
        <v>61</v>
      </c>
      <c r="B483" s="44" t="s">
        <v>114</v>
      </c>
      <c r="C483" s="44" t="s">
        <v>14</v>
      </c>
      <c r="D483" s="44" t="s">
        <v>104</v>
      </c>
      <c r="E483" s="44" t="s">
        <v>62</v>
      </c>
      <c r="F483" s="44"/>
      <c r="G483" s="35">
        <f>G484</f>
        <v>120.4</v>
      </c>
    </row>
    <row r="484" spans="1:7" s="191" customFormat="1" ht="15.75">
      <c r="A484" s="190" t="s">
        <v>179</v>
      </c>
      <c r="B484" s="43" t="s">
        <v>114</v>
      </c>
      <c r="C484" s="43" t="s">
        <v>14</v>
      </c>
      <c r="D484" s="43" t="s">
        <v>104</v>
      </c>
      <c r="E484" s="43" t="s">
        <v>62</v>
      </c>
      <c r="F484" s="61" t="s">
        <v>180</v>
      </c>
      <c r="G484" s="38">
        <v>120.4</v>
      </c>
    </row>
    <row r="485" spans="1:7" ht="18.75">
      <c r="A485" s="54" t="s">
        <v>35</v>
      </c>
      <c r="B485" s="73" t="s">
        <v>114</v>
      </c>
      <c r="C485" s="73" t="s">
        <v>30</v>
      </c>
      <c r="D485" s="73"/>
      <c r="E485" s="73"/>
      <c r="F485" s="73"/>
      <c r="G485" s="41">
        <f>G486</f>
        <v>18</v>
      </c>
    </row>
    <row r="486" spans="1:7" ht="18.75">
      <c r="A486" s="90" t="s">
        <v>153</v>
      </c>
      <c r="B486" s="55" t="s">
        <v>114</v>
      </c>
      <c r="C486" s="55" t="s">
        <v>30</v>
      </c>
      <c r="D486" s="55" t="s">
        <v>74</v>
      </c>
      <c r="E486" s="55"/>
      <c r="F486" s="55"/>
      <c r="G486" s="41">
        <f>G487</f>
        <v>18</v>
      </c>
    </row>
    <row r="487" spans="1:7" ht="15.75">
      <c r="A487" s="82" t="s">
        <v>154</v>
      </c>
      <c r="B487" s="44" t="s">
        <v>114</v>
      </c>
      <c r="C487" s="44" t="s">
        <v>30</v>
      </c>
      <c r="D487" s="44" t="s">
        <v>74</v>
      </c>
      <c r="E487" s="44" t="s">
        <v>155</v>
      </c>
      <c r="F487" s="44"/>
      <c r="G487" s="92">
        <f>G488</f>
        <v>18</v>
      </c>
    </row>
    <row r="488" spans="1:7" ht="15.75">
      <c r="A488" s="82" t="s">
        <v>159</v>
      </c>
      <c r="B488" s="44" t="s">
        <v>114</v>
      </c>
      <c r="C488" s="44" t="s">
        <v>30</v>
      </c>
      <c r="D488" s="44" t="s">
        <v>74</v>
      </c>
      <c r="E488" s="44" t="s">
        <v>158</v>
      </c>
      <c r="F488" s="44"/>
      <c r="G488" s="92">
        <f>G489</f>
        <v>18</v>
      </c>
    </row>
    <row r="489" spans="1:7" s="191" customFormat="1" ht="15.75">
      <c r="A489" s="42" t="s">
        <v>177</v>
      </c>
      <c r="B489" s="43" t="s">
        <v>114</v>
      </c>
      <c r="C489" s="43" t="s">
        <v>30</v>
      </c>
      <c r="D489" s="43" t="s">
        <v>74</v>
      </c>
      <c r="E489" s="43" t="s">
        <v>158</v>
      </c>
      <c r="F489" s="43" t="s">
        <v>178</v>
      </c>
      <c r="G489" s="40">
        <v>18</v>
      </c>
    </row>
    <row r="490" spans="1:7" s="191" customFormat="1" ht="18.75">
      <c r="A490" s="54" t="s">
        <v>76</v>
      </c>
      <c r="B490" s="44" t="s">
        <v>114</v>
      </c>
      <c r="C490" s="44" t="s">
        <v>77</v>
      </c>
      <c r="D490" s="43"/>
      <c r="E490" s="43"/>
      <c r="F490" s="43"/>
      <c r="G490" s="92">
        <f>G491</f>
        <v>68</v>
      </c>
    </row>
    <row r="491" spans="1:7" s="191" customFormat="1" ht="18.75">
      <c r="A491" s="90" t="s">
        <v>83</v>
      </c>
      <c r="B491" s="44" t="s">
        <v>114</v>
      </c>
      <c r="C491" s="44" t="s">
        <v>77</v>
      </c>
      <c r="D491" s="44" t="s">
        <v>51</v>
      </c>
      <c r="E491" s="43"/>
      <c r="F491" s="43"/>
      <c r="G491" s="92">
        <f>G492</f>
        <v>68</v>
      </c>
    </row>
    <row r="492" spans="1:7" s="191" customFormat="1" ht="15.75">
      <c r="A492" s="82" t="s">
        <v>84</v>
      </c>
      <c r="B492" s="44" t="s">
        <v>114</v>
      </c>
      <c r="C492" s="44" t="s">
        <v>77</v>
      </c>
      <c r="D492" s="44" t="s">
        <v>51</v>
      </c>
      <c r="E492" s="44" t="s">
        <v>85</v>
      </c>
      <c r="F492" s="43"/>
      <c r="G492" s="92">
        <f>G493</f>
        <v>68</v>
      </c>
    </row>
    <row r="493" spans="1:7" s="191" customFormat="1" ht="15.75">
      <c r="A493" s="8" t="s">
        <v>86</v>
      </c>
      <c r="B493" s="44" t="s">
        <v>114</v>
      </c>
      <c r="C493" s="44" t="s">
        <v>77</v>
      </c>
      <c r="D493" s="44" t="s">
        <v>51</v>
      </c>
      <c r="E493" s="44" t="s">
        <v>87</v>
      </c>
      <c r="F493" s="43"/>
      <c r="G493" s="92">
        <f>G494</f>
        <v>68</v>
      </c>
    </row>
    <row r="494" spans="1:7" s="191" customFormat="1" ht="47.25">
      <c r="A494" s="83" t="s">
        <v>360</v>
      </c>
      <c r="B494" s="43" t="s">
        <v>114</v>
      </c>
      <c r="C494" s="43" t="s">
        <v>77</v>
      </c>
      <c r="D494" s="43" t="s">
        <v>51</v>
      </c>
      <c r="E494" s="43" t="s">
        <v>87</v>
      </c>
      <c r="F494" s="43" t="s">
        <v>176</v>
      </c>
      <c r="G494" s="40">
        <v>68</v>
      </c>
    </row>
    <row r="495" spans="1:7" ht="40.5" customHeight="1">
      <c r="A495" s="54" t="s">
        <v>146</v>
      </c>
      <c r="B495" s="55" t="s">
        <v>114</v>
      </c>
      <c r="C495" s="55" t="s">
        <v>58</v>
      </c>
      <c r="D495" s="55"/>
      <c r="E495" s="55"/>
      <c r="F495" s="55"/>
      <c r="G495" s="39">
        <f>G496</f>
        <v>39608.8</v>
      </c>
    </row>
    <row r="496" spans="1:7" ht="37.5">
      <c r="A496" s="91" t="s">
        <v>120</v>
      </c>
      <c r="B496" s="58" t="s">
        <v>114</v>
      </c>
      <c r="C496" s="58" t="s">
        <v>58</v>
      </c>
      <c r="D496" s="58" t="s">
        <v>14</v>
      </c>
      <c r="E496" s="62"/>
      <c r="F496" s="62"/>
      <c r="G496" s="34">
        <f>G497</f>
        <v>39608.8</v>
      </c>
    </row>
    <row r="497" spans="1:7" ht="15.75">
      <c r="A497" s="82" t="s">
        <v>93</v>
      </c>
      <c r="B497" s="44" t="s">
        <v>114</v>
      </c>
      <c r="C497" s="44" t="s">
        <v>58</v>
      </c>
      <c r="D497" s="44" t="s">
        <v>14</v>
      </c>
      <c r="E497" s="44" t="s">
        <v>94</v>
      </c>
      <c r="F497" s="44"/>
      <c r="G497" s="35">
        <f>G498</f>
        <v>39608.8</v>
      </c>
    </row>
    <row r="498" spans="1:7" ht="15.75">
      <c r="A498" s="82" t="s">
        <v>93</v>
      </c>
      <c r="B498" s="44" t="s">
        <v>114</v>
      </c>
      <c r="C498" s="44" t="s">
        <v>58</v>
      </c>
      <c r="D498" s="44" t="s">
        <v>14</v>
      </c>
      <c r="E498" s="44" t="s">
        <v>95</v>
      </c>
      <c r="F498" s="44"/>
      <c r="G498" s="35">
        <f>G499</f>
        <v>39608.8</v>
      </c>
    </row>
    <row r="499" spans="1:7" ht="15.75">
      <c r="A499" s="8" t="s">
        <v>96</v>
      </c>
      <c r="B499" s="44" t="s">
        <v>114</v>
      </c>
      <c r="C499" s="44" t="s">
        <v>58</v>
      </c>
      <c r="D499" s="44" t="s">
        <v>14</v>
      </c>
      <c r="E499" s="44" t="s">
        <v>97</v>
      </c>
      <c r="F499" s="44"/>
      <c r="G499" s="35">
        <f>G500</f>
        <v>39608.8</v>
      </c>
    </row>
    <row r="500" spans="1:7" s="191" customFormat="1" ht="15.75">
      <c r="A500" s="42" t="s">
        <v>192</v>
      </c>
      <c r="B500" s="43" t="s">
        <v>114</v>
      </c>
      <c r="C500" s="43" t="s">
        <v>58</v>
      </c>
      <c r="D500" s="43" t="s">
        <v>14</v>
      </c>
      <c r="E500" s="43" t="s">
        <v>97</v>
      </c>
      <c r="F500" s="43" t="s">
        <v>20</v>
      </c>
      <c r="G500" s="38">
        <v>39608.8</v>
      </c>
    </row>
    <row r="501" spans="1:7" ht="18.75">
      <c r="A501" s="90" t="s">
        <v>144</v>
      </c>
      <c r="B501" s="73" t="s">
        <v>118</v>
      </c>
      <c r="C501" s="73"/>
      <c r="D501" s="73"/>
      <c r="E501" s="73"/>
      <c r="F501" s="73"/>
      <c r="G501" s="41">
        <f>G502</f>
        <v>3375.4</v>
      </c>
    </row>
    <row r="502" spans="1:7" ht="18.75">
      <c r="A502" s="54" t="s">
        <v>37</v>
      </c>
      <c r="B502" s="55" t="s">
        <v>118</v>
      </c>
      <c r="C502" s="55" t="s">
        <v>14</v>
      </c>
      <c r="D502" s="45"/>
      <c r="E502" s="45"/>
      <c r="F502" s="45"/>
      <c r="G502" s="37">
        <f>G503+G510</f>
        <v>3375.4</v>
      </c>
    </row>
    <row r="503" spans="1:7" ht="37.5" customHeight="1">
      <c r="A503" s="91" t="s">
        <v>50</v>
      </c>
      <c r="B503" s="58" t="s">
        <v>118</v>
      </c>
      <c r="C503" s="58" t="s">
        <v>14</v>
      </c>
      <c r="D503" s="58" t="s">
        <v>51</v>
      </c>
      <c r="E503" s="58"/>
      <c r="F503" s="58"/>
      <c r="G503" s="37">
        <f>G504</f>
        <v>3366.4</v>
      </c>
    </row>
    <row r="504" spans="1:7" ht="31.5">
      <c r="A504" s="82" t="s">
        <v>18</v>
      </c>
      <c r="B504" s="44" t="s">
        <v>118</v>
      </c>
      <c r="C504" s="44" t="s">
        <v>14</v>
      </c>
      <c r="D504" s="44" t="s">
        <v>51</v>
      </c>
      <c r="E504" s="44" t="s">
        <v>19</v>
      </c>
      <c r="F504" s="44"/>
      <c r="G504" s="35">
        <f>G505+G508</f>
        <v>3366.4</v>
      </c>
    </row>
    <row r="505" spans="1:7" ht="15.75">
      <c r="A505" s="82" t="s">
        <v>10</v>
      </c>
      <c r="B505" s="44" t="s">
        <v>118</v>
      </c>
      <c r="C505" s="44" t="s">
        <v>14</v>
      </c>
      <c r="D505" s="44" t="s">
        <v>51</v>
      </c>
      <c r="E505" s="44" t="s">
        <v>21</v>
      </c>
      <c r="F505" s="44"/>
      <c r="G505" s="35">
        <f>G506+G507</f>
        <v>1864.5</v>
      </c>
    </row>
    <row r="506" spans="1:7" s="191" customFormat="1" ht="47.25">
      <c r="A506" s="83" t="s">
        <v>360</v>
      </c>
      <c r="B506" s="43" t="s">
        <v>118</v>
      </c>
      <c r="C506" s="43" t="s">
        <v>14</v>
      </c>
      <c r="D506" s="43" t="s">
        <v>51</v>
      </c>
      <c r="E506" s="43" t="s">
        <v>21</v>
      </c>
      <c r="F506" s="43" t="s">
        <v>176</v>
      </c>
      <c r="G506" s="38">
        <v>1702.9</v>
      </c>
    </row>
    <row r="507" spans="1:7" s="191" customFormat="1" ht="15.75">
      <c r="A507" s="42" t="s">
        <v>177</v>
      </c>
      <c r="B507" s="43" t="s">
        <v>118</v>
      </c>
      <c r="C507" s="43" t="s">
        <v>14</v>
      </c>
      <c r="D507" s="43" t="s">
        <v>51</v>
      </c>
      <c r="E507" s="43" t="s">
        <v>21</v>
      </c>
      <c r="F507" s="43" t="s">
        <v>178</v>
      </c>
      <c r="G507" s="38">
        <v>161.6</v>
      </c>
    </row>
    <row r="508" spans="1:7" ht="15.75">
      <c r="A508" s="8" t="s">
        <v>52</v>
      </c>
      <c r="B508" s="44" t="s">
        <v>118</v>
      </c>
      <c r="C508" s="44" t="s">
        <v>14</v>
      </c>
      <c r="D508" s="44" t="s">
        <v>51</v>
      </c>
      <c r="E508" s="44" t="s">
        <v>53</v>
      </c>
      <c r="F508" s="44"/>
      <c r="G508" s="35">
        <f>G509</f>
        <v>1501.9</v>
      </c>
    </row>
    <row r="509" spans="1:7" s="191" customFormat="1" ht="47.25">
      <c r="A509" s="83" t="s">
        <v>360</v>
      </c>
      <c r="B509" s="43" t="s">
        <v>118</v>
      </c>
      <c r="C509" s="43" t="s">
        <v>14</v>
      </c>
      <c r="D509" s="43" t="s">
        <v>51</v>
      </c>
      <c r="E509" s="43" t="s">
        <v>53</v>
      </c>
      <c r="F509" s="43" t="s">
        <v>176</v>
      </c>
      <c r="G509" s="38">
        <v>1501.9</v>
      </c>
    </row>
    <row r="510" spans="1:7" s="189" customFormat="1" ht="18.75">
      <c r="A510" s="110" t="s">
        <v>57</v>
      </c>
      <c r="B510" s="108" t="s">
        <v>118</v>
      </c>
      <c r="C510" s="108" t="s">
        <v>14</v>
      </c>
      <c r="D510" s="108" t="s">
        <v>104</v>
      </c>
      <c r="E510" s="105"/>
      <c r="F510" s="105"/>
      <c r="G510" s="112">
        <f>G511</f>
        <v>9</v>
      </c>
    </row>
    <row r="511" spans="1:7" s="189" customFormat="1" ht="15.75">
      <c r="A511" s="5" t="s">
        <v>59</v>
      </c>
      <c r="B511" s="2" t="s">
        <v>118</v>
      </c>
      <c r="C511" s="2" t="s">
        <v>14</v>
      </c>
      <c r="D511" s="2" t="s">
        <v>104</v>
      </c>
      <c r="E511" s="2" t="s">
        <v>60</v>
      </c>
      <c r="F511" s="105"/>
      <c r="G511" s="106">
        <f>G512</f>
        <v>9</v>
      </c>
    </row>
    <row r="512" spans="1:7" s="189" customFormat="1" ht="31.5">
      <c r="A512" s="5" t="s">
        <v>63</v>
      </c>
      <c r="B512" s="2" t="s">
        <v>118</v>
      </c>
      <c r="C512" s="2" t="s">
        <v>14</v>
      </c>
      <c r="D512" s="2" t="s">
        <v>104</v>
      </c>
      <c r="E512" s="2" t="s">
        <v>64</v>
      </c>
      <c r="F512" s="105"/>
      <c r="G512" s="106">
        <f>G513</f>
        <v>9</v>
      </c>
    </row>
    <row r="513" spans="1:7" s="189" customFormat="1" ht="15.75">
      <c r="A513" s="107" t="s">
        <v>191</v>
      </c>
      <c r="B513" s="105" t="s">
        <v>118</v>
      </c>
      <c r="C513" s="105" t="s">
        <v>14</v>
      </c>
      <c r="D513" s="105" t="s">
        <v>104</v>
      </c>
      <c r="E513" s="105" t="s">
        <v>64</v>
      </c>
      <c r="F513" s="105" t="s">
        <v>187</v>
      </c>
      <c r="G513" s="26">
        <v>9</v>
      </c>
    </row>
    <row r="514" spans="1:7" ht="37.5">
      <c r="A514" s="90" t="s">
        <v>213</v>
      </c>
      <c r="B514" s="79">
        <v>907</v>
      </c>
      <c r="C514" s="55"/>
      <c r="D514" s="55"/>
      <c r="E514" s="55"/>
      <c r="F514" s="55"/>
      <c r="G514" s="35">
        <f>G515</f>
        <v>3238.2</v>
      </c>
    </row>
    <row r="515" spans="1:7" ht="18.75">
      <c r="A515" s="54" t="s">
        <v>37</v>
      </c>
      <c r="B515" s="55" t="s">
        <v>214</v>
      </c>
      <c r="C515" s="55" t="s">
        <v>14</v>
      </c>
      <c r="D515" s="45"/>
      <c r="E515" s="45"/>
      <c r="F515" s="45"/>
      <c r="G515" s="35">
        <f>G516</f>
        <v>3238.2</v>
      </c>
    </row>
    <row r="516" spans="1:7" ht="37.5">
      <c r="A516" s="54" t="s">
        <v>49</v>
      </c>
      <c r="B516" s="55" t="s">
        <v>214</v>
      </c>
      <c r="C516" s="55" t="s">
        <v>14</v>
      </c>
      <c r="D516" s="55" t="s">
        <v>12</v>
      </c>
      <c r="E516" s="55"/>
      <c r="F516" s="55"/>
      <c r="G516" s="35">
        <f>G517</f>
        <v>3238.2</v>
      </c>
    </row>
    <row r="517" spans="1:7" ht="31.5">
      <c r="A517" s="82" t="s">
        <v>18</v>
      </c>
      <c r="B517" s="44" t="s">
        <v>214</v>
      </c>
      <c r="C517" s="44" t="s">
        <v>14</v>
      </c>
      <c r="D517" s="44" t="s">
        <v>12</v>
      </c>
      <c r="E517" s="44" t="s">
        <v>19</v>
      </c>
      <c r="F517" s="44"/>
      <c r="G517" s="35">
        <f>G518+G521</f>
        <v>3238.2</v>
      </c>
    </row>
    <row r="518" spans="1:7" ht="15.75">
      <c r="A518" s="82" t="s">
        <v>10</v>
      </c>
      <c r="B518" s="44" t="s">
        <v>214</v>
      </c>
      <c r="C518" s="44" t="s">
        <v>14</v>
      </c>
      <c r="D518" s="44" t="s">
        <v>12</v>
      </c>
      <c r="E518" s="44" t="s">
        <v>21</v>
      </c>
      <c r="F518" s="44"/>
      <c r="G518" s="35">
        <f>G519+G520</f>
        <v>1531.1</v>
      </c>
    </row>
    <row r="519" spans="1:7" s="191" customFormat="1" ht="47.25">
      <c r="A519" s="83" t="s">
        <v>360</v>
      </c>
      <c r="B519" s="43" t="s">
        <v>214</v>
      </c>
      <c r="C519" s="43" t="s">
        <v>14</v>
      </c>
      <c r="D519" s="43" t="s">
        <v>12</v>
      </c>
      <c r="E519" s="43" t="s">
        <v>21</v>
      </c>
      <c r="F519" s="43" t="s">
        <v>176</v>
      </c>
      <c r="G519" s="38">
        <v>1234.5</v>
      </c>
    </row>
    <row r="520" spans="1:7" s="191" customFormat="1" ht="15.75">
      <c r="A520" s="42" t="s">
        <v>177</v>
      </c>
      <c r="B520" s="43" t="s">
        <v>214</v>
      </c>
      <c r="C520" s="43" t="s">
        <v>14</v>
      </c>
      <c r="D520" s="43" t="s">
        <v>12</v>
      </c>
      <c r="E520" s="43" t="s">
        <v>21</v>
      </c>
      <c r="F520" s="43" t="s">
        <v>178</v>
      </c>
      <c r="G520" s="38">
        <v>296.6</v>
      </c>
    </row>
    <row r="521" spans="1:7" ht="15.75">
      <c r="A521" s="8" t="s">
        <v>216</v>
      </c>
      <c r="B521" s="44" t="s">
        <v>214</v>
      </c>
      <c r="C521" s="44" t="s">
        <v>14</v>
      </c>
      <c r="D521" s="44" t="s">
        <v>12</v>
      </c>
      <c r="E521" s="44" t="s">
        <v>215</v>
      </c>
      <c r="F521" s="44"/>
      <c r="G521" s="35">
        <f>G522</f>
        <v>1707.1</v>
      </c>
    </row>
    <row r="522" spans="1:7" s="191" customFormat="1" ht="47.25">
      <c r="A522" s="83" t="s">
        <v>360</v>
      </c>
      <c r="B522" s="43" t="s">
        <v>214</v>
      </c>
      <c r="C522" s="43" t="s">
        <v>14</v>
      </c>
      <c r="D522" s="43" t="s">
        <v>12</v>
      </c>
      <c r="E522" s="43" t="s">
        <v>215</v>
      </c>
      <c r="F522" s="43" t="s">
        <v>176</v>
      </c>
      <c r="G522" s="38">
        <v>1707.1</v>
      </c>
    </row>
    <row r="523" spans="2:7" ht="12.75">
      <c r="B523" s="142"/>
      <c r="C523" s="143"/>
      <c r="D523" s="143"/>
      <c r="E523" s="143"/>
      <c r="F523" s="144"/>
      <c r="G523" s="144"/>
    </row>
    <row r="524" spans="2:7" ht="12.75">
      <c r="B524" s="142"/>
      <c r="C524" s="143"/>
      <c r="D524" s="143"/>
      <c r="E524" s="143"/>
      <c r="F524" s="144"/>
      <c r="G524" s="144"/>
    </row>
    <row r="525" spans="2:7" ht="12.75">
      <c r="B525" s="142"/>
      <c r="C525" s="143"/>
      <c r="D525" s="143"/>
      <c r="E525" s="143"/>
      <c r="F525" s="144"/>
      <c r="G525" s="144"/>
    </row>
    <row r="526" spans="2:7" ht="12.75">
      <c r="B526" s="142"/>
      <c r="C526" s="143"/>
      <c r="D526" s="143"/>
      <c r="E526" s="143"/>
      <c r="F526" s="144"/>
      <c r="G526" s="144"/>
    </row>
    <row r="527" spans="2:7" ht="12.75">
      <c r="B527" s="142"/>
      <c r="C527" s="143"/>
      <c r="D527" s="143"/>
      <c r="E527" s="143"/>
      <c r="F527" s="144"/>
      <c r="G527" s="144"/>
    </row>
    <row r="528" spans="2:7" ht="12.75">
      <c r="B528" s="142"/>
      <c r="C528" s="143"/>
      <c r="D528" s="143"/>
      <c r="E528" s="143"/>
      <c r="F528" s="144"/>
      <c r="G528" s="144"/>
    </row>
    <row r="529" spans="2:7" ht="12.75">
      <c r="B529" s="142"/>
      <c r="C529" s="143"/>
      <c r="D529" s="143"/>
      <c r="E529" s="143"/>
      <c r="F529" s="144"/>
      <c r="G529" s="144"/>
    </row>
    <row r="530" spans="2:7" ht="12.75">
      <c r="B530" s="142"/>
      <c r="C530" s="143"/>
      <c r="D530" s="143"/>
      <c r="E530" s="143"/>
      <c r="F530" s="144"/>
      <c r="G530" s="144"/>
    </row>
    <row r="531" spans="2:7" ht="12.75">
      <c r="B531" s="142"/>
      <c r="C531" s="143"/>
      <c r="D531" s="143"/>
      <c r="E531" s="143"/>
      <c r="F531" s="144"/>
      <c r="G531" s="144"/>
    </row>
    <row r="532" spans="2:7" ht="12.75">
      <c r="B532" s="142"/>
      <c r="C532" s="143"/>
      <c r="D532" s="143"/>
      <c r="E532" s="143"/>
      <c r="F532" s="144"/>
      <c r="G532" s="144"/>
    </row>
    <row r="533" spans="2:7" ht="12.75">
      <c r="B533" s="142"/>
      <c r="C533" s="143"/>
      <c r="D533" s="143"/>
      <c r="E533" s="143"/>
      <c r="F533" s="144"/>
      <c r="G533" s="144"/>
    </row>
    <row r="534" spans="2:7" ht="12.75">
      <c r="B534" s="142"/>
      <c r="C534" s="143"/>
      <c r="D534" s="143"/>
      <c r="E534" s="143"/>
      <c r="F534" s="144"/>
      <c r="G534" s="144"/>
    </row>
    <row r="535" spans="2:7" ht="12.75">
      <c r="B535" s="142"/>
      <c r="C535" s="143"/>
      <c r="D535" s="143"/>
      <c r="E535" s="143"/>
      <c r="F535" s="144"/>
      <c r="G535" s="144"/>
    </row>
    <row r="536" spans="2:7" ht="12.75">
      <c r="B536" s="142"/>
      <c r="C536" s="143"/>
      <c r="D536" s="143"/>
      <c r="E536" s="143"/>
      <c r="F536" s="144"/>
      <c r="G536" s="144"/>
    </row>
    <row r="537" spans="2:7" ht="12.75">
      <c r="B537" s="142"/>
      <c r="C537" s="143"/>
      <c r="D537" s="143"/>
      <c r="E537" s="143"/>
      <c r="F537" s="144"/>
      <c r="G537" s="144"/>
    </row>
    <row r="538" spans="2:7" ht="12.75">
      <c r="B538" s="142"/>
      <c r="C538" s="143"/>
      <c r="D538" s="143"/>
      <c r="E538" s="143"/>
      <c r="F538" s="144"/>
      <c r="G538" s="144"/>
    </row>
    <row r="539" spans="2:7" ht="12.75">
      <c r="B539" s="142"/>
      <c r="C539" s="143"/>
      <c r="D539" s="143"/>
      <c r="E539" s="143"/>
      <c r="F539" s="144"/>
      <c r="G539" s="144"/>
    </row>
    <row r="540" spans="2:7" ht="12.75">
      <c r="B540" s="142"/>
      <c r="C540" s="143"/>
      <c r="D540" s="143"/>
      <c r="E540" s="143"/>
      <c r="F540" s="144"/>
      <c r="G540" s="144"/>
    </row>
    <row r="541" spans="2:7" ht="12.75">
      <c r="B541" s="142"/>
      <c r="C541" s="143"/>
      <c r="D541" s="143"/>
      <c r="E541" s="143"/>
      <c r="F541" s="144"/>
      <c r="G541" s="144"/>
    </row>
    <row r="542" spans="2:7" ht="12.75">
      <c r="B542" s="142"/>
      <c r="C542" s="143"/>
      <c r="D542" s="143"/>
      <c r="E542" s="143"/>
      <c r="F542" s="144"/>
      <c r="G542" s="144"/>
    </row>
    <row r="543" spans="2:7" ht="12.75">
      <c r="B543" s="142"/>
      <c r="C543" s="143"/>
      <c r="D543" s="143"/>
      <c r="E543" s="143"/>
      <c r="F543" s="144"/>
      <c r="G543" s="144"/>
    </row>
    <row r="544" spans="2:7" ht="12.75">
      <c r="B544" s="142"/>
      <c r="C544" s="143"/>
      <c r="D544" s="143"/>
      <c r="E544" s="143"/>
      <c r="F544" s="144"/>
      <c r="G544" s="144"/>
    </row>
    <row r="545" spans="2:7" ht="12.75">
      <c r="B545" s="142"/>
      <c r="C545" s="143"/>
      <c r="D545" s="143"/>
      <c r="E545" s="143"/>
      <c r="F545" s="144"/>
      <c r="G545" s="144"/>
    </row>
    <row r="546" spans="2:7" ht="12.75">
      <c r="B546" s="142"/>
      <c r="C546" s="143"/>
      <c r="D546" s="143"/>
      <c r="E546" s="143"/>
      <c r="F546" s="144"/>
      <c r="G546" s="144"/>
    </row>
    <row r="547" spans="2:7" ht="12.75">
      <c r="B547" s="142"/>
      <c r="C547" s="143"/>
      <c r="D547" s="143"/>
      <c r="E547" s="143"/>
      <c r="F547" s="144"/>
      <c r="G547" s="144"/>
    </row>
    <row r="548" spans="2:7" ht="12.75">
      <c r="B548" s="142"/>
      <c r="C548" s="143"/>
      <c r="D548" s="143"/>
      <c r="E548" s="143"/>
      <c r="F548" s="144"/>
      <c r="G548" s="144"/>
    </row>
    <row r="549" spans="2:7" ht="12.75">
      <c r="B549" s="142"/>
      <c r="C549" s="143"/>
      <c r="D549" s="143"/>
      <c r="E549" s="143"/>
      <c r="F549" s="144"/>
      <c r="G549" s="144"/>
    </row>
    <row r="550" spans="2:7" ht="12.75">
      <c r="B550" s="142"/>
      <c r="C550" s="143"/>
      <c r="D550" s="143"/>
      <c r="E550" s="143"/>
      <c r="F550" s="144"/>
      <c r="G550" s="144"/>
    </row>
    <row r="551" spans="2:7" ht="12.75">
      <c r="B551" s="142"/>
      <c r="C551" s="143"/>
      <c r="D551" s="143"/>
      <c r="E551" s="143"/>
      <c r="F551" s="144"/>
      <c r="G551" s="144"/>
    </row>
    <row r="552" spans="2:7" ht="12.75">
      <c r="B552" s="142"/>
      <c r="C552" s="143"/>
      <c r="D552" s="143"/>
      <c r="E552" s="143"/>
      <c r="F552" s="144"/>
      <c r="G552" s="144"/>
    </row>
    <row r="553" spans="2:7" ht="12.75">
      <c r="B553" s="142"/>
      <c r="C553" s="143"/>
      <c r="D553" s="143"/>
      <c r="E553" s="143"/>
      <c r="F553" s="144"/>
      <c r="G553" s="144"/>
    </row>
    <row r="554" spans="2:7" ht="12.75">
      <c r="B554" s="142"/>
      <c r="C554" s="143"/>
      <c r="D554" s="143"/>
      <c r="E554" s="143"/>
      <c r="F554" s="144"/>
      <c r="G554" s="144"/>
    </row>
    <row r="555" spans="2:7" ht="12.75">
      <c r="B555" s="142"/>
      <c r="C555" s="143"/>
      <c r="D555" s="143"/>
      <c r="E555" s="143"/>
      <c r="F555" s="144"/>
      <c r="G555" s="144"/>
    </row>
    <row r="556" spans="2:7" ht="12.75">
      <c r="B556" s="142"/>
      <c r="C556" s="143"/>
      <c r="D556" s="143"/>
      <c r="E556" s="143"/>
      <c r="F556" s="144"/>
      <c r="G556" s="144"/>
    </row>
    <row r="557" spans="2:7" ht="12.75">
      <c r="B557" s="142"/>
      <c r="C557" s="143"/>
      <c r="D557" s="143"/>
      <c r="E557" s="143"/>
      <c r="F557" s="144"/>
      <c r="G557" s="144"/>
    </row>
    <row r="558" spans="2:7" ht="12.75">
      <c r="B558" s="142"/>
      <c r="C558" s="143"/>
      <c r="D558" s="143"/>
      <c r="E558" s="143"/>
      <c r="F558" s="144"/>
      <c r="G558" s="144"/>
    </row>
    <row r="559" spans="2:7" ht="12.75">
      <c r="B559" s="142"/>
      <c r="C559" s="143"/>
      <c r="D559" s="143"/>
      <c r="E559" s="143"/>
      <c r="F559" s="144"/>
      <c r="G559" s="144"/>
    </row>
    <row r="560" spans="2:7" ht="12.75">
      <c r="B560" s="142"/>
      <c r="C560" s="143"/>
      <c r="D560" s="143"/>
      <c r="E560" s="143"/>
      <c r="F560" s="144"/>
      <c r="G560" s="144"/>
    </row>
    <row r="561" spans="2:7" ht="12.75">
      <c r="B561" s="142"/>
      <c r="C561" s="143"/>
      <c r="D561" s="143"/>
      <c r="E561" s="143"/>
      <c r="F561" s="144"/>
      <c r="G561" s="144"/>
    </row>
    <row r="562" spans="2:7" ht="12.75">
      <c r="B562" s="142"/>
      <c r="C562" s="143"/>
      <c r="D562" s="143"/>
      <c r="E562" s="143"/>
      <c r="F562" s="144"/>
      <c r="G562" s="144"/>
    </row>
    <row r="563" spans="2:7" ht="12.75">
      <c r="B563" s="142"/>
      <c r="C563" s="143"/>
      <c r="D563" s="143"/>
      <c r="E563" s="143"/>
      <c r="F563" s="144"/>
      <c r="G563" s="144"/>
    </row>
    <row r="564" spans="2:7" ht="12.75">
      <c r="B564" s="142"/>
      <c r="C564" s="143"/>
      <c r="D564" s="143"/>
      <c r="E564" s="143"/>
      <c r="F564" s="144"/>
      <c r="G564" s="144"/>
    </row>
    <row r="565" spans="2:7" ht="12.75">
      <c r="B565" s="142"/>
      <c r="C565" s="143"/>
      <c r="D565" s="143"/>
      <c r="E565" s="143"/>
      <c r="F565" s="144"/>
      <c r="G565" s="144"/>
    </row>
    <row r="566" spans="2:7" ht="12.75">
      <c r="B566" s="142"/>
      <c r="C566" s="143"/>
      <c r="D566" s="143"/>
      <c r="E566" s="143"/>
      <c r="F566" s="144"/>
      <c r="G566" s="144"/>
    </row>
    <row r="567" spans="2:7" ht="12.75">
      <c r="B567" s="142"/>
      <c r="C567" s="143"/>
      <c r="D567" s="143"/>
      <c r="E567" s="143"/>
      <c r="F567" s="144"/>
      <c r="G567" s="144"/>
    </row>
    <row r="568" spans="2:7" ht="12.75">
      <c r="B568" s="142"/>
      <c r="C568" s="143"/>
      <c r="D568" s="143"/>
      <c r="E568" s="143"/>
      <c r="F568" s="144"/>
      <c r="G568" s="144"/>
    </row>
    <row r="569" spans="2:7" ht="12.75">
      <c r="B569" s="142"/>
      <c r="C569" s="143"/>
      <c r="D569" s="143"/>
      <c r="E569" s="143"/>
      <c r="F569" s="144"/>
      <c r="G569" s="144"/>
    </row>
    <row r="570" spans="2:7" ht="12.75">
      <c r="B570" s="142"/>
      <c r="C570" s="143"/>
      <c r="D570" s="143"/>
      <c r="E570" s="143"/>
      <c r="F570" s="144"/>
      <c r="G570" s="144"/>
    </row>
    <row r="571" spans="2:7" ht="12.75">
      <c r="B571" s="142"/>
      <c r="C571" s="143"/>
      <c r="D571" s="143"/>
      <c r="E571" s="143"/>
      <c r="F571" s="144"/>
      <c r="G571" s="144"/>
    </row>
    <row r="572" spans="2:7" ht="12.75">
      <c r="B572" s="142"/>
      <c r="C572" s="143"/>
      <c r="D572" s="143"/>
      <c r="E572" s="143"/>
      <c r="F572" s="144"/>
      <c r="G572" s="144"/>
    </row>
    <row r="573" spans="2:7" ht="12.75">
      <c r="B573" s="142"/>
      <c r="C573" s="143"/>
      <c r="D573" s="143"/>
      <c r="E573" s="143"/>
      <c r="F573" s="144"/>
      <c r="G573" s="144"/>
    </row>
    <row r="574" spans="2:7" ht="12.75">
      <c r="B574" s="142"/>
      <c r="C574" s="143"/>
      <c r="D574" s="143"/>
      <c r="E574" s="143"/>
      <c r="F574" s="144"/>
      <c r="G574" s="144"/>
    </row>
    <row r="575" spans="2:7" ht="12.75">
      <c r="B575" s="142"/>
      <c r="C575" s="143"/>
      <c r="D575" s="143"/>
      <c r="E575" s="143"/>
      <c r="F575" s="144"/>
      <c r="G575" s="144"/>
    </row>
    <row r="576" spans="2:7" ht="12.75">
      <c r="B576" s="142"/>
      <c r="C576" s="143"/>
      <c r="D576" s="143"/>
      <c r="E576" s="143"/>
      <c r="F576" s="144"/>
      <c r="G576" s="144"/>
    </row>
    <row r="577" spans="2:7" ht="12.75">
      <c r="B577" s="142"/>
      <c r="C577" s="143"/>
      <c r="D577" s="143"/>
      <c r="E577" s="143"/>
      <c r="F577" s="144"/>
      <c r="G577" s="144"/>
    </row>
    <row r="578" spans="2:7" ht="12.75">
      <c r="B578" s="142"/>
      <c r="C578" s="143"/>
      <c r="D578" s="143"/>
      <c r="E578" s="143"/>
      <c r="F578" s="144"/>
      <c r="G578" s="144"/>
    </row>
    <row r="579" spans="2:7" ht="12.75">
      <c r="B579" s="142"/>
      <c r="C579" s="143"/>
      <c r="D579" s="143"/>
      <c r="E579" s="143"/>
      <c r="F579" s="144"/>
      <c r="G579" s="144"/>
    </row>
    <row r="580" spans="2:7" ht="12.75">
      <c r="B580" s="142"/>
      <c r="C580" s="143"/>
      <c r="D580" s="143"/>
      <c r="E580" s="143"/>
      <c r="F580" s="144"/>
      <c r="G580" s="144"/>
    </row>
    <row r="581" spans="2:7" ht="12.75">
      <c r="B581" s="142"/>
      <c r="C581" s="143"/>
      <c r="D581" s="143"/>
      <c r="E581" s="143"/>
      <c r="F581" s="144"/>
      <c r="G581" s="144"/>
    </row>
    <row r="582" spans="2:7" ht="12.75">
      <c r="B582" s="142"/>
      <c r="C582" s="143"/>
      <c r="D582" s="143"/>
      <c r="E582" s="143"/>
      <c r="F582" s="144"/>
      <c r="G582" s="144"/>
    </row>
    <row r="583" spans="2:7" ht="12.75">
      <c r="B583" s="142"/>
      <c r="C583" s="143"/>
      <c r="D583" s="143"/>
      <c r="E583" s="143"/>
      <c r="F583" s="144"/>
      <c r="G583" s="144"/>
    </row>
    <row r="584" spans="2:7" ht="12.75">
      <c r="B584" s="142"/>
      <c r="C584" s="143"/>
      <c r="D584" s="143"/>
      <c r="E584" s="143"/>
      <c r="F584" s="144"/>
      <c r="G584" s="144"/>
    </row>
    <row r="585" spans="2:7" ht="12.75">
      <c r="B585" s="142"/>
      <c r="C585" s="143"/>
      <c r="D585" s="143"/>
      <c r="E585" s="143"/>
      <c r="F585" s="144"/>
      <c r="G585" s="144"/>
    </row>
    <row r="586" spans="2:7" ht="12.75">
      <c r="B586" s="142"/>
      <c r="C586" s="143"/>
      <c r="D586" s="143"/>
      <c r="E586" s="143"/>
      <c r="F586" s="144"/>
      <c r="G586" s="144"/>
    </row>
    <row r="587" spans="2:7" ht="12.75">
      <c r="B587" s="142"/>
      <c r="C587" s="143"/>
      <c r="D587" s="143"/>
      <c r="E587" s="143"/>
      <c r="F587" s="144"/>
      <c r="G587" s="144"/>
    </row>
    <row r="588" spans="2:7" ht="12.75">
      <c r="B588" s="142"/>
      <c r="C588" s="143"/>
      <c r="D588" s="143"/>
      <c r="E588" s="143"/>
      <c r="F588" s="144"/>
      <c r="G588" s="144"/>
    </row>
    <row r="589" spans="2:7" ht="12.75">
      <c r="B589" s="142"/>
      <c r="C589" s="143"/>
      <c r="D589" s="143"/>
      <c r="E589" s="143"/>
      <c r="F589" s="144"/>
      <c r="G589" s="144"/>
    </row>
    <row r="590" spans="2:7" ht="12.75">
      <c r="B590" s="142"/>
      <c r="C590" s="143"/>
      <c r="D590" s="143"/>
      <c r="E590" s="143"/>
      <c r="F590" s="144"/>
      <c r="G590" s="144"/>
    </row>
    <row r="591" spans="2:7" ht="12.75">
      <c r="B591" s="142"/>
      <c r="C591" s="143"/>
      <c r="D591" s="143"/>
      <c r="E591" s="143"/>
      <c r="F591" s="144"/>
      <c r="G591" s="144"/>
    </row>
    <row r="592" spans="2:7" ht="12.75">
      <c r="B592" s="142"/>
      <c r="C592" s="143"/>
      <c r="D592" s="143"/>
      <c r="E592" s="143"/>
      <c r="F592" s="144"/>
      <c r="G592" s="144"/>
    </row>
    <row r="593" spans="2:7" ht="12.75">
      <c r="B593" s="142"/>
      <c r="C593" s="143"/>
      <c r="D593" s="143"/>
      <c r="E593" s="143"/>
      <c r="F593" s="144"/>
      <c r="G593" s="144"/>
    </row>
  </sheetData>
  <sheetProtection/>
  <autoFilter ref="A9:G522"/>
  <mergeCells count="13">
    <mergeCell ref="D1:G1"/>
    <mergeCell ref="D2:G2"/>
    <mergeCell ref="D3:G3"/>
    <mergeCell ref="G9:G10"/>
    <mergeCell ref="A6:G6"/>
    <mergeCell ref="E9:E10"/>
    <mergeCell ref="F9:F10"/>
    <mergeCell ref="A7:G7"/>
    <mergeCell ref="B9:B10"/>
    <mergeCell ref="A9:A10"/>
    <mergeCell ref="A5:G5"/>
    <mergeCell ref="C9:C10"/>
    <mergeCell ref="D9:D10"/>
  </mergeCells>
  <printOptions/>
  <pageMargins left="0.7874015748031497" right="0.3937007874015748" top="0.35433070866141736" bottom="0.1968503937007874" header="0.35433070866141736" footer="0.2755905511811024"/>
  <pageSetup fitToHeight="0" horizontalDpi="600" verticalDpi="600" orientation="portrait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view="pageBreakPreview" zoomScale="80" zoomScaleNormal="75" zoomScaleSheetLayoutView="80" zoomScalePageLayoutView="0" workbookViewId="0" topLeftCell="A1">
      <selection activeCell="E3" sqref="E3:H3"/>
    </sheetView>
  </sheetViews>
  <sheetFormatPr defaultColWidth="8.875" defaultRowHeight="12.75"/>
  <cols>
    <col min="1" max="1" width="4.375" style="47" customWidth="1"/>
    <col min="2" max="2" width="64.375" style="47" customWidth="1"/>
    <col min="3" max="3" width="40.125" style="47" customWidth="1"/>
    <col min="4" max="4" width="7.625" style="47" customWidth="1"/>
    <col min="5" max="5" width="8.25390625" style="47" customWidth="1"/>
    <col min="6" max="6" width="11.625" style="47" customWidth="1"/>
    <col min="7" max="7" width="8.00390625" style="47" customWidth="1"/>
    <col min="8" max="8" width="15.00390625" style="47" customWidth="1"/>
    <col min="9" max="16384" width="8.875" style="20" customWidth="1"/>
  </cols>
  <sheetData>
    <row r="1" spans="1:9" ht="15.75">
      <c r="A1" s="173"/>
      <c r="B1" s="173"/>
      <c r="C1" s="173"/>
      <c r="D1" s="173"/>
      <c r="E1" s="296" t="s">
        <v>421</v>
      </c>
      <c r="F1" s="296"/>
      <c r="G1" s="296"/>
      <c r="H1" s="173"/>
      <c r="I1" s="22"/>
    </row>
    <row r="2" spans="1:9" ht="15">
      <c r="A2" s="297"/>
      <c r="B2" s="297"/>
      <c r="C2" s="175"/>
      <c r="D2" s="175"/>
      <c r="E2" s="175" t="s">
        <v>132</v>
      </c>
      <c r="F2" s="175"/>
      <c r="G2" s="175"/>
      <c r="H2" s="174"/>
      <c r="I2" s="23"/>
    </row>
    <row r="3" spans="1:9" ht="15.75" customHeight="1">
      <c r="A3" s="297"/>
      <c r="B3" s="297"/>
      <c r="C3" s="297"/>
      <c r="D3" s="297"/>
      <c r="E3" s="262" t="s">
        <v>433</v>
      </c>
      <c r="F3" s="262"/>
      <c r="G3" s="262"/>
      <c r="H3" s="262"/>
      <c r="I3" s="23"/>
    </row>
    <row r="4" spans="1:8" ht="15.75">
      <c r="A4" s="176"/>
      <c r="B4" s="176"/>
      <c r="C4" s="176"/>
      <c r="D4" s="176"/>
      <c r="E4" s="176"/>
      <c r="F4" s="176"/>
      <c r="G4" s="176"/>
      <c r="H4" s="176"/>
    </row>
    <row r="5" spans="1:9" ht="18.75">
      <c r="A5" s="230"/>
      <c r="B5" s="253" t="s">
        <v>420</v>
      </c>
      <c r="C5" s="253"/>
      <c r="D5" s="253"/>
      <c r="E5" s="253"/>
      <c r="F5" s="253"/>
      <c r="G5" s="253"/>
      <c r="H5" s="253"/>
      <c r="I5" s="24"/>
    </row>
    <row r="6" spans="1:9" ht="15.75">
      <c r="A6" s="290" t="s">
        <v>430</v>
      </c>
      <c r="B6" s="290"/>
      <c r="C6" s="290"/>
      <c r="D6" s="290"/>
      <c r="E6" s="290"/>
      <c r="F6" s="290"/>
      <c r="G6" s="290"/>
      <c r="H6" s="290"/>
      <c r="I6" s="24"/>
    </row>
    <row r="7" spans="1:12" ht="15.75">
      <c r="A7" s="177"/>
      <c r="B7" s="177"/>
      <c r="C7" s="177"/>
      <c r="D7" s="177"/>
      <c r="E7" s="178"/>
      <c r="F7" s="178"/>
      <c r="G7" s="179"/>
      <c r="H7" s="94" t="s">
        <v>123</v>
      </c>
      <c r="I7" s="21"/>
      <c r="J7" s="21"/>
      <c r="K7" s="21"/>
      <c r="L7" s="21"/>
    </row>
    <row r="8" spans="1:11" ht="15" customHeight="1">
      <c r="A8" s="275" t="s">
        <v>133</v>
      </c>
      <c r="B8" s="275" t="s">
        <v>134</v>
      </c>
      <c r="C8" s="275" t="s">
        <v>141</v>
      </c>
      <c r="D8" s="275" t="s">
        <v>135</v>
      </c>
      <c r="E8" s="275"/>
      <c r="F8" s="275"/>
      <c r="G8" s="275"/>
      <c r="H8" s="263" t="s">
        <v>417</v>
      </c>
      <c r="I8" s="25"/>
      <c r="J8" s="25"/>
      <c r="K8" s="21"/>
    </row>
    <row r="9" spans="1:11" ht="15.75">
      <c r="A9" s="275"/>
      <c r="B9" s="275"/>
      <c r="C9" s="275"/>
      <c r="D9" s="124" t="s">
        <v>286</v>
      </c>
      <c r="E9" s="125" t="s">
        <v>287</v>
      </c>
      <c r="F9" s="99" t="s">
        <v>283</v>
      </c>
      <c r="G9" s="124" t="s">
        <v>284</v>
      </c>
      <c r="H9" s="264"/>
      <c r="I9" s="21"/>
      <c r="J9" s="21"/>
      <c r="K9" s="21"/>
    </row>
    <row r="10" spans="1:11" ht="15.75">
      <c r="A10" s="275" t="s">
        <v>279</v>
      </c>
      <c r="B10" s="281" t="s">
        <v>239</v>
      </c>
      <c r="C10" s="274" t="s">
        <v>231</v>
      </c>
      <c r="D10" s="127"/>
      <c r="E10" s="128"/>
      <c r="F10" s="129" t="s">
        <v>48</v>
      </c>
      <c r="G10" s="127"/>
      <c r="H10" s="130">
        <f>H11+H12+H13+H14</f>
        <v>1336.6</v>
      </c>
      <c r="I10" s="21"/>
      <c r="J10" s="21"/>
      <c r="K10" s="21"/>
    </row>
    <row r="11" spans="1:11" ht="15.75">
      <c r="A11" s="275"/>
      <c r="B11" s="281"/>
      <c r="C11" s="274"/>
      <c r="D11" s="134" t="s">
        <v>152</v>
      </c>
      <c r="E11" s="134" t="s">
        <v>199</v>
      </c>
      <c r="F11" s="134" t="s">
        <v>48</v>
      </c>
      <c r="G11" s="134" t="s">
        <v>178</v>
      </c>
      <c r="H11" s="180">
        <f>'Прил 3'!G27</f>
        <v>259</v>
      </c>
      <c r="I11" s="21"/>
      <c r="J11" s="21"/>
      <c r="K11" s="21"/>
    </row>
    <row r="12" spans="1:11" ht="15.75">
      <c r="A12" s="275"/>
      <c r="B12" s="281"/>
      <c r="C12" s="274"/>
      <c r="D12" s="134" t="s">
        <v>152</v>
      </c>
      <c r="E12" s="134" t="s">
        <v>199</v>
      </c>
      <c r="F12" s="134" t="s">
        <v>48</v>
      </c>
      <c r="G12" s="134" t="s">
        <v>187</v>
      </c>
      <c r="H12" s="180">
        <f>'Прил 3'!G28</f>
        <v>10</v>
      </c>
      <c r="I12" s="21"/>
      <c r="J12" s="21"/>
      <c r="K12" s="21"/>
    </row>
    <row r="13" spans="1:11" ht="15.75">
      <c r="A13" s="275"/>
      <c r="B13" s="281"/>
      <c r="C13" s="274"/>
      <c r="D13" s="134" t="s">
        <v>152</v>
      </c>
      <c r="E13" s="134" t="s">
        <v>201</v>
      </c>
      <c r="F13" s="134" t="s">
        <v>48</v>
      </c>
      <c r="G13" s="181">
        <v>200</v>
      </c>
      <c r="H13" s="180">
        <f>'Прил 3'!G72</f>
        <v>67.6</v>
      </c>
      <c r="I13" s="21"/>
      <c r="J13" s="21"/>
      <c r="K13" s="21"/>
    </row>
    <row r="14" spans="1:11" ht="31.5">
      <c r="A14" s="275"/>
      <c r="B14" s="281"/>
      <c r="C14" s="99" t="s">
        <v>167</v>
      </c>
      <c r="D14" s="134" t="s">
        <v>112</v>
      </c>
      <c r="E14" s="134" t="s">
        <v>201</v>
      </c>
      <c r="F14" s="134" t="s">
        <v>48</v>
      </c>
      <c r="G14" s="181">
        <v>400</v>
      </c>
      <c r="H14" s="180">
        <f>'Прил 3'!G416</f>
        <v>1000</v>
      </c>
      <c r="I14" s="21"/>
      <c r="J14" s="21"/>
      <c r="K14" s="21"/>
    </row>
    <row r="15" spans="1:11" ht="12.75">
      <c r="A15" s="275" t="s">
        <v>280</v>
      </c>
      <c r="B15" s="282" t="s">
        <v>1</v>
      </c>
      <c r="C15" s="274" t="s">
        <v>167</v>
      </c>
      <c r="D15" s="279" t="s">
        <v>112</v>
      </c>
      <c r="E15" s="279" t="s">
        <v>201</v>
      </c>
      <c r="F15" s="279" t="s">
        <v>2</v>
      </c>
      <c r="G15" s="279" t="s">
        <v>178</v>
      </c>
      <c r="H15" s="291">
        <f>'Прил 3'!G418</f>
        <v>4580.2</v>
      </c>
      <c r="I15" s="21"/>
      <c r="J15" s="21"/>
      <c r="K15" s="21"/>
    </row>
    <row r="16" spans="1:11" ht="23.25" customHeight="1">
      <c r="A16" s="275"/>
      <c r="B16" s="282"/>
      <c r="C16" s="274"/>
      <c r="D16" s="279"/>
      <c r="E16" s="279"/>
      <c r="F16" s="279"/>
      <c r="G16" s="279"/>
      <c r="H16" s="291"/>
      <c r="I16" s="21"/>
      <c r="J16" s="21"/>
      <c r="K16" s="21"/>
    </row>
    <row r="17" spans="1:11" ht="12.75">
      <c r="A17" s="275" t="s">
        <v>136</v>
      </c>
      <c r="B17" s="280" t="s">
        <v>271</v>
      </c>
      <c r="C17" s="274" t="s">
        <v>167</v>
      </c>
      <c r="D17" s="279" t="s">
        <v>112</v>
      </c>
      <c r="E17" s="279" t="s">
        <v>392</v>
      </c>
      <c r="F17" s="279" t="s">
        <v>273</v>
      </c>
      <c r="G17" s="279" t="s">
        <v>178</v>
      </c>
      <c r="H17" s="291">
        <f>'Прил 3'!G378</f>
        <v>349.9</v>
      </c>
      <c r="I17" s="21"/>
      <c r="J17" s="21"/>
      <c r="K17" s="21"/>
    </row>
    <row r="18" spans="1:11" ht="24" customHeight="1">
      <c r="A18" s="275"/>
      <c r="B18" s="280"/>
      <c r="C18" s="274"/>
      <c r="D18" s="279"/>
      <c r="E18" s="279"/>
      <c r="F18" s="279"/>
      <c r="G18" s="279"/>
      <c r="H18" s="291"/>
      <c r="I18" s="21"/>
      <c r="J18" s="21"/>
      <c r="K18" s="21"/>
    </row>
    <row r="19" spans="1:11" ht="47.25">
      <c r="A19" s="97" t="s">
        <v>137</v>
      </c>
      <c r="B19" s="100" t="s">
        <v>266</v>
      </c>
      <c r="C19" s="99" t="s">
        <v>167</v>
      </c>
      <c r="D19" s="2" t="s">
        <v>112</v>
      </c>
      <c r="E19" s="2" t="s">
        <v>202</v>
      </c>
      <c r="F19" s="2" t="s">
        <v>163</v>
      </c>
      <c r="G19" s="2" t="s">
        <v>178</v>
      </c>
      <c r="H19" s="131">
        <f>'Прил 3'!G334</f>
        <v>802.9</v>
      </c>
      <c r="I19" s="21"/>
      <c r="J19" s="21"/>
      <c r="K19" s="21"/>
    </row>
    <row r="20" spans="1:11" ht="47.25">
      <c r="A20" s="97" t="s">
        <v>142</v>
      </c>
      <c r="B20" s="100" t="s">
        <v>267</v>
      </c>
      <c r="C20" s="99" t="s">
        <v>167</v>
      </c>
      <c r="D20" s="2" t="s">
        <v>112</v>
      </c>
      <c r="E20" s="2" t="s">
        <v>202</v>
      </c>
      <c r="F20" s="2" t="s">
        <v>164</v>
      </c>
      <c r="G20" s="2" t="s">
        <v>178</v>
      </c>
      <c r="H20" s="131">
        <f>'Прил 3'!G336</f>
        <v>294.3</v>
      </c>
      <c r="I20" s="21"/>
      <c r="J20" s="21"/>
      <c r="K20" s="21"/>
    </row>
    <row r="21" spans="1:11" ht="47.25">
      <c r="A21" s="97" t="s">
        <v>143</v>
      </c>
      <c r="B21" s="100" t="s">
        <v>242</v>
      </c>
      <c r="C21" s="99" t="s">
        <v>231</v>
      </c>
      <c r="D21" s="2" t="s">
        <v>152</v>
      </c>
      <c r="E21" s="2" t="s">
        <v>201</v>
      </c>
      <c r="F21" s="2" t="s">
        <v>232</v>
      </c>
      <c r="G21" s="2" t="s">
        <v>178</v>
      </c>
      <c r="H21" s="131">
        <f>'Прил 3'!G74</f>
        <v>500</v>
      </c>
      <c r="I21" s="21"/>
      <c r="J21" s="21"/>
      <c r="K21" s="21"/>
    </row>
    <row r="22" spans="1:11" ht="31.5">
      <c r="A22" s="97" t="s">
        <v>171</v>
      </c>
      <c r="B22" s="100" t="s">
        <v>5</v>
      </c>
      <c r="C22" s="99" t="s">
        <v>167</v>
      </c>
      <c r="D22" s="2" t="s">
        <v>112</v>
      </c>
      <c r="E22" s="2" t="s">
        <v>204</v>
      </c>
      <c r="F22" s="2" t="s">
        <v>88</v>
      </c>
      <c r="G22" s="2" t="s">
        <v>187</v>
      </c>
      <c r="H22" s="131">
        <f>'Прил 3'!G446</f>
        <v>1331.4</v>
      </c>
      <c r="I22" s="21"/>
      <c r="J22" s="21"/>
      <c r="K22" s="21"/>
    </row>
    <row r="23" spans="1:11" ht="15.75">
      <c r="A23" s="276" t="s">
        <v>172</v>
      </c>
      <c r="B23" s="281" t="s">
        <v>268</v>
      </c>
      <c r="C23" s="274" t="s">
        <v>167</v>
      </c>
      <c r="D23" s="2"/>
      <c r="E23" s="2"/>
      <c r="F23" s="2" t="s">
        <v>109</v>
      </c>
      <c r="G23" s="2"/>
      <c r="H23" s="131">
        <f>H25</f>
        <v>189.6</v>
      </c>
      <c r="I23" s="21"/>
      <c r="J23" s="21"/>
      <c r="K23" s="21"/>
    </row>
    <row r="24" spans="1:8" ht="12.75">
      <c r="A24" s="276"/>
      <c r="B24" s="281"/>
      <c r="C24" s="274"/>
      <c r="D24" s="21"/>
      <c r="E24" s="21"/>
      <c r="F24" s="21"/>
      <c r="G24" s="20"/>
      <c r="H24" s="20"/>
    </row>
    <row r="25" spans="1:11" ht="15.75">
      <c r="A25" s="276"/>
      <c r="B25" s="281"/>
      <c r="C25" s="274"/>
      <c r="D25" s="134" t="s">
        <v>112</v>
      </c>
      <c r="E25" s="134" t="s">
        <v>205</v>
      </c>
      <c r="F25" s="134" t="s">
        <v>109</v>
      </c>
      <c r="G25" s="134" t="s">
        <v>180</v>
      </c>
      <c r="H25" s="182">
        <f>'Прил 3'!G368</f>
        <v>189.6</v>
      </c>
      <c r="I25" s="21"/>
      <c r="J25" s="21"/>
      <c r="K25" s="21"/>
    </row>
    <row r="26" spans="1:11" ht="15.75">
      <c r="A26" s="271" t="s">
        <v>193</v>
      </c>
      <c r="B26" s="268" t="s">
        <v>275</v>
      </c>
      <c r="C26" s="266" t="s">
        <v>167</v>
      </c>
      <c r="D26" s="2" t="s">
        <v>112</v>
      </c>
      <c r="E26" s="2" t="s">
        <v>200</v>
      </c>
      <c r="F26" s="2" t="s">
        <v>276</v>
      </c>
      <c r="G26" s="2"/>
      <c r="H26" s="131">
        <f>H27+H28+H29</f>
        <v>490.2</v>
      </c>
      <c r="I26" s="21"/>
      <c r="J26" s="21"/>
      <c r="K26" s="21"/>
    </row>
    <row r="27" spans="1:11" ht="15.75">
      <c r="A27" s="272"/>
      <c r="B27" s="269"/>
      <c r="C27" s="294"/>
      <c r="D27" s="134" t="s">
        <v>112</v>
      </c>
      <c r="E27" s="134" t="s">
        <v>200</v>
      </c>
      <c r="F27" s="134" t="s">
        <v>276</v>
      </c>
      <c r="G27" s="134" t="s">
        <v>176</v>
      </c>
      <c r="H27" s="182">
        <f>'Прил 3'!G400</f>
        <v>113</v>
      </c>
      <c r="I27" s="21"/>
      <c r="J27" s="21"/>
      <c r="K27" s="21"/>
    </row>
    <row r="28" spans="1:11" ht="15.75">
      <c r="A28" s="272"/>
      <c r="B28" s="269"/>
      <c r="C28" s="294"/>
      <c r="D28" s="134" t="s">
        <v>112</v>
      </c>
      <c r="E28" s="134" t="s">
        <v>200</v>
      </c>
      <c r="F28" s="134" t="s">
        <v>276</v>
      </c>
      <c r="G28" s="134" t="s">
        <v>178</v>
      </c>
      <c r="H28" s="182">
        <f>'Прил 3'!G401</f>
        <v>369.2</v>
      </c>
      <c r="I28" s="21"/>
      <c r="J28" s="21"/>
      <c r="K28" s="21"/>
    </row>
    <row r="29" spans="1:11" ht="15.75">
      <c r="A29" s="273"/>
      <c r="B29" s="270"/>
      <c r="C29" s="267"/>
      <c r="D29" s="134" t="s">
        <v>112</v>
      </c>
      <c r="E29" s="134" t="s">
        <v>200</v>
      </c>
      <c r="F29" s="134" t="s">
        <v>276</v>
      </c>
      <c r="G29" s="134" t="s">
        <v>187</v>
      </c>
      <c r="H29" s="182">
        <f>'Прил 3'!G402</f>
        <v>8</v>
      </c>
      <c r="I29" s="21"/>
      <c r="J29" s="21"/>
      <c r="K29" s="21"/>
    </row>
    <row r="30" spans="1:11" ht="31.5">
      <c r="A30" s="97" t="s">
        <v>77</v>
      </c>
      <c r="B30" s="100" t="s">
        <v>247</v>
      </c>
      <c r="C30" s="274" t="s">
        <v>230</v>
      </c>
      <c r="D30" s="132"/>
      <c r="E30" s="132"/>
      <c r="F30" s="133" t="s">
        <v>98</v>
      </c>
      <c r="G30" s="132"/>
      <c r="H30" s="131">
        <f>H32+H37+H40+H42+H48+H52</f>
        <v>8775.599999999999</v>
      </c>
      <c r="I30" s="21"/>
      <c r="J30" s="21"/>
      <c r="K30" s="21"/>
    </row>
    <row r="31" spans="1:11" ht="15.75">
      <c r="A31" s="98"/>
      <c r="B31" s="123" t="s">
        <v>138</v>
      </c>
      <c r="C31" s="274"/>
      <c r="D31" s="284"/>
      <c r="E31" s="284"/>
      <c r="F31" s="284"/>
      <c r="G31" s="284"/>
      <c r="H31" s="284"/>
      <c r="I31" s="21"/>
      <c r="J31" s="21"/>
      <c r="K31" s="21"/>
    </row>
    <row r="32" spans="1:11" ht="15.75">
      <c r="A32" s="277" t="s">
        <v>294</v>
      </c>
      <c r="B32" s="285" t="s">
        <v>181</v>
      </c>
      <c r="C32" s="274"/>
      <c r="D32" s="135"/>
      <c r="E32" s="135"/>
      <c r="F32" s="135" t="s">
        <v>99</v>
      </c>
      <c r="G32" s="132"/>
      <c r="H32" s="136">
        <f>SUM(H33:H36)</f>
        <v>1032.7</v>
      </c>
      <c r="I32" s="21"/>
      <c r="J32" s="21"/>
      <c r="K32" s="21"/>
    </row>
    <row r="33" spans="1:11" ht="15.75">
      <c r="A33" s="277"/>
      <c r="B33" s="285"/>
      <c r="C33" s="274"/>
      <c r="D33" s="134" t="s">
        <v>111</v>
      </c>
      <c r="E33" s="134" t="s">
        <v>198</v>
      </c>
      <c r="F33" s="134" t="s">
        <v>99</v>
      </c>
      <c r="G33" s="134" t="s">
        <v>178</v>
      </c>
      <c r="H33" s="182">
        <f>'Прил 3'!G130</f>
        <v>100</v>
      </c>
      <c r="I33" s="21"/>
      <c r="J33" s="21"/>
      <c r="K33" s="21"/>
    </row>
    <row r="34" spans="1:11" ht="15.75">
      <c r="A34" s="277"/>
      <c r="B34" s="285"/>
      <c r="C34" s="274"/>
      <c r="D34" s="134" t="s">
        <v>111</v>
      </c>
      <c r="E34" s="134" t="s">
        <v>199</v>
      </c>
      <c r="F34" s="134" t="s">
        <v>99</v>
      </c>
      <c r="G34" s="134" t="s">
        <v>178</v>
      </c>
      <c r="H34" s="182">
        <f>'Прил 3'!G168</f>
        <v>420</v>
      </c>
      <c r="I34" s="21"/>
      <c r="J34" s="21"/>
      <c r="K34" s="21"/>
    </row>
    <row r="35" spans="1:11" ht="15.75">
      <c r="A35" s="277"/>
      <c r="B35" s="285"/>
      <c r="C35" s="274"/>
      <c r="D35" s="134" t="s">
        <v>111</v>
      </c>
      <c r="E35" s="134" t="s">
        <v>199</v>
      </c>
      <c r="F35" s="134" t="s">
        <v>99</v>
      </c>
      <c r="G35" s="134" t="s">
        <v>161</v>
      </c>
      <c r="H35" s="182">
        <f>'Прил 3'!G169</f>
        <v>183.1</v>
      </c>
      <c r="I35" s="21"/>
      <c r="J35" s="21"/>
      <c r="K35" s="21"/>
    </row>
    <row r="36" spans="1:11" ht="15.75">
      <c r="A36" s="277"/>
      <c r="B36" s="285"/>
      <c r="C36" s="274"/>
      <c r="D36" s="134" t="s">
        <v>111</v>
      </c>
      <c r="E36" s="134" t="s">
        <v>203</v>
      </c>
      <c r="F36" s="134" t="s">
        <v>99</v>
      </c>
      <c r="G36" s="134" t="s">
        <v>178</v>
      </c>
      <c r="H36" s="182">
        <f>'Прил 3'!G230</f>
        <v>329.6</v>
      </c>
      <c r="I36" s="21"/>
      <c r="J36" s="21"/>
      <c r="K36" s="21"/>
    </row>
    <row r="37" spans="1:11" ht="15.75">
      <c r="A37" s="277" t="s">
        <v>295</v>
      </c>
      <c r="B37" s="278" t="s">
        <v>182</v>
      </c>
      <c r="C37" s="274"/>
      <c r="D37" s="134"/>
      <c r="E37" s="134"/>
      <c r="F37" s="135" t="s">
        <v>183</v>
      </c>
      <c r="G37" s="135"/>
      <c r="H37" s="136">
        <f>SUM(H38:H39)</f>
        <v>789.3000000000001</v>
      </c>
      <c r="I37" s="21"/>
      <c r="J37" s="21"/>
      <c r="K37" s="21"/>
    </row>
    <row r="38" spans="1:11" ht="15.75">
      <c r="A38" s="277"/>
      <c r="B38" s="278"/>
      <c r="C38" s="274"/>
      <c r="D38" s="134" t="s">
        <v>111</v>
      </c>
      <c r="E38" s="134" t="s">
        <v>198</v>
      </c>
      <c r="F38" s="134" t="s">
        <v>183</v>
      </c>
      <c r="G38" s="134" t="s">
        <v>178</v>
      </c>
      <c r="H38" s="182">
        <f>'Прил 3'!G132</f>
        <v>769.1</v>
      </c>
      <c r="I38" s="21"/>
      <c r="J38" s="21"/>
      <c r="K38" s="21"/>
    </row>
    <row r="39" spans="1:11" ht="15.75">
      <c r="A39" s="277"/>
      <c r="B39" s="278"/>
      <c r="C39" s="274"/>
      <c r="D39" s="134" t="s">
        <v>111</v>
      </c>
      <c r="E39" s="134" t="s">
        <v>203</v>
      </c>
      <c r="F39" s="134" t="s">
        <v>183</v>
      </c>
      <c r="G39" s="134" t="s">
        <v>178</v>
      </c>
      <c r="H39" s="182">
        <f>'Прил 3'!G232</f>
        <v>20.2</v>
      </c>
      <c r="I39" s="21"/>
      <c r="J39" s="21"/>
      <c r="K39" s="21"/>
    </row>
    <row r="40" spans="1:11" ht="15.75">
      <c r="A40" s="277" t="s">
        <v>296</v>
      </c>
      <c r="B40" s="285" t="s">
        <v>185</v>
      </c>
      <c r="C40" s="274"/>
      <c r="D40" s="134"/>
      <c r="E40" s="134"/>
      <c r="F40" s="135" t="s">
        <v>102</v>
      </c>
      <c r="G40" s="135"/>
      <c r="H40" s="136">
        <f>H41</f>
        <v>999.7</v>
      </c>
      <c r="I40" s="21"/>
      <c r="J40" s="21"/>
      <c r="K40" s="21"/>
    </row>
    <row r="41" spans="1:11" ht="15.75">
      <c r="A41" s="287"/>
      <c r="B41" s="286"/>
      <c r="C41" s="274"/>
      <c r="D41" s="134" t="s">
        <v>111</v>
      </c>
      <c r="E41" s="134" t="s">
        <v>203</v>
      </c>
      <c r="F41" s="134" t="s">
        <v>102</v>
      </c>
      <c r="G41" s="134" t="s">
        <v>178</v>
      </c>
      <c r="H41" s="182">
        <f>'Прил 3'!G234</f>
        <v>999.7</v>
      </c>
      <c r="I41" s="21"/>
      <c r="J41" s="21"/>
      <c r="K41" s="21"/>
    </row>
    <row r="42" spans="1:11" ht="15.75">
      <c r="A42" s="277" t="s">
        <v>297</v>
      </c>
      <c r="B42" s="278" t="s">
        <v>184</v>
      </c>
      <c r="C42" s="274"/>
      <c r="D42" s="134"/>
      <c r="E42" s="134"/>
      <c r="F42" s="135" t="s">
        <v>103</v>
      </c>
      <c r="G42" s="135"/>
      <c r="H42" s="136">
        <f>SUM(H43:H47)</f>
        <v>3302.2</v>
      </c>
      <c r="I42" s="21"/>
      <c r="J42" s="21"/>
      <c r="K42" s="21"/>
    </row>
    <row r="43" spans="1:11" ht="15.75">
      <c r="A43" s="277"/>
      <c r="B43" s="278"/>
      <c r="C43" s="274"/>
      <c r="D43" s="134" t="s">
        <v>111</v>
      </c>
      <c r="E43" s="134" t="s">
        <v>198</v>
      </c>
      <c r="F43" s="134" t="s">
        <v>103</v>
      </c>
      <c r="G43" s="134" t="s">
        <v>176</v>
      </c>
      <c r="H43" s="182">
        <f>'Прил 3'!G134</f>
        <v>25.3</v>
      </c>
      <c r="I43" s="21"/>
      <c r="J43" s="21"/>
      <c r="K43" s="21"/>
    </row>
    <row r="44" spans="1:11" ht="15.75">
      <c r="A44" s="277"/>
      <c r="B44" s="278"/>
      <c r="C44" s="274"/>
      <c r="D44" s="134" t="s">
        <v>111</v>
      </c>
      <c r="E44" s="134" t="s">
        <v>199</v>
      </c>
      <c r="F44" s="134" t="s">
        <v>103</v>
      </c>
      <c r="G44" s="134" t="s">
        <v>176</v>
      </c>
      <c r="H44" s="182">
        <f>'Прил 3'!G171</f>
        <v>156.2</v>
      </c>
      <c r="I44" s="21"/>
      <c r="J44" s="21"/>
      <c r="K44" s="21"/>
    </row>
    <row r="45" spans="1:11" ht="15.75">
      <c r="A45" s="277"/>
      <c r="B45" s="278"/>
      <c r="C45" s="274"/>
      <c r="D45" s="134" t="s">
        <v>111</v>
      </c>
      <c r="E45" s="134" t="s">
        <v>199</v>
      </c>
      <c r="F45" s="134" t="s">
        <v>103</v>
      </c>
      <c r="G45" s="134" t="s">
        <v>161</v>
      </c>
      <c r="H45" s="182">
        <f>'Прил 3'!G172</f>
        <v>30.6</v>
      </c>
      <c r="I45" s="21"/>
      <c r="J45" s="21"/>
      <c r="K45" s="21"/>
    </row>
    <row r="46" spans="1:11" ht="15.75">
      <c r="A46" s="277"/>
      <c r="B46" s="278"/>
      <c r="C46" s="274"/>
      <c r="D46" s="134" t="s">
        <v>111</v>
      </c>
      <c r="E46" s="134" t="s">
        <v>203</v>
      </c>
      <c r="F46" s="134" t="s">
        <v>103</v>
      </c>
      <c r="G46" s="134" t="s">
        <v>178</v>
      </c>
      <c r="H46" s="182">
        <f>'Прил 3'!G236</f>
        <v>1166.1</v>
      </c>
      <c r="I46" s="21"/>
      <c r="J46" s="21"/>
      <c r="K46" s="21"/>
    </row>
    <row r="47" spans="1:11" ht="31.5">
      <c r="A47" s="277"/>
      <c r="B47" s="278"/>
      <c r="C47" s="99" t="s">
        <v>167</v>
      </c>
      <c r="D47" s="134" t="s">
        <v>112</v>
      </c>
      <c r="E47" s="134" t="s">
        <v>203</v>
      </c>
      <c r="F47" s="134" t="s">
        <v>103</v>
      </c>
      <c r="G47" s="134" t="s">
        <v>186</v>
      </c>
      <c r="H47" s="182">
        <f>'Прил 3'!G409</f>
        <v>1924</v>
      </c>
      <c r="I47" s="21"/>
      <c r="J47" s="21"/>
      <c r="K47" s="21"/>
    </row>
    <row r="48" spans="1:11" ht="15.75">
      <c r="A48" s="277" t="s">
        <v>298</v>
      </c>
      <c r="B48" s="285" t="s">
        <v>100</v>
      </c>
      <c r="C48" s="274" t="s">
        <v>230</v>
      </c>
      <c r="D48" s="134"/>
      <c r="E48" s="134"/>
      <c r="F48" s="135" t="s">
        <v>139</v>
      </c>
      <c r="G48" s="135"/>
      <c r="H48" s="136">
        <f>SUM(H49:H51)</f>
        <v>2507.8999999999996</v>
      </c>
      <c r="I48" s="21"/>
      <c r="J48" s="21"/>
      <c r="K48" s="21"/>
    </row>
    <row r="49" spans="1:11" ht="15.75">
      <c r="A49" s="277"/>
      <c r="B49" s="285"/>
      <c r="C49" s="274"/>
      <c r="D49" s="134" t="s">
        <v>111</v>
      </c>
      <c r="E49" s="134" t="s">
        <v>200</v>
      </c>
      <c r="F49" s="134" t="s">
        <v>139</v>
      </c>
      <c r="G49" s="134" t="s">
        <v>176</v>
      </c>
      <c r="H49" s="182">
        <f>'Прил 3'!G204</f>
        <v>244.7</v>
      </c>
      <c r="I49" s="21"/>
      <c r="J49" s="21"/>
      <c r="K49" s="21"/>
    </row>
    <row r="50" spans="1:11" ht="15.75">
      <c r="A50" s="277"/>
      <c r="B50" s="285"/>
      <c r="C50" s="274"/>
      <c r="D50" s="134" t="s">
        <v>111</v>
      </c>
      <c r="E50" s="134" t="s">
        <v>200</v>
      </c>
      <c r="F50" s="134" t="s">
        <v>139</v>
      </c>
      <c r="G50" s="134" t="s">
        <v>178</v>
      </c>
      <c r="H50" s="182">
        <f>'Прил 3'!G205</f>
        <v>1004.1</v>
      </c>
      <c r="I50" s="21"/>
      <c r="J50" s="21"/>
      <c r="K50" s="21"/>
    </row>
    <row r="51" spans="1:11" ht="15.75">
      <c r="A51" s="277"/>
      <c r="B51" s="285"/>
      <c r="C51" s="274"/>
      <c r="D51" s="134" t="s">
        <v>111</v>
      </c>
      <c r="E51" s="134" t="s">
        <v>200</v>
      </c>
      <c r="F51" s="134" t="s">
        <v>139</v>
      </c>
      <c r="G51" s="134" t="s">
        <v>161</v>
      </c>
      <c r="H51" s="182">
        <f>'Прил 3'!G206</f>
        <v>1259.1</v>
      </c>
      <c r="I51" s="21"/>
      <c r="J51" s="21"/>
      <c r="K51" s="21"/>
    </row>
    <row r="52" spans="1:11" ht="15.75">
      <c r="A52" s="277" t="s">
        <v>299</v>
      </c>
      <c r="B52" s="283" t="s">
        <v>227</v>
      </c>
      <c r="C52" s="274"/>
      <c r="D52" s="289"/>
      <c r="E52" s="289"/>
      <c r="F52" s="135" t="s">
        <v>226</v>
      </c>
      <c r="G52" s="135"/>
      <c r="H52" s="136">
        <f>H53</f>
        <v>143.8</v>
      </c>
      <c r="I52" s="21"/>
      <c r="J52" s="21"/>
      <c r="K52" s="21"/>
    </row>
    <row r="53" spans="1:11" ht="15.75">
      <c r="A53" s="277"/>
      <c r="B53" s="283"/>
      <c r="C53" s="274"/>
      <c r="D53" s="134" t="s">
        <v>111</v>
      </c>
      <c r="E53" s="134" t="s">
        <v>200</v>
      </c>
      <c r="F53" s="134" t="s">
        <v>226</v>
      </c>
      <c r="G53" s="134" t="s">
        <v>178</v>
      </c>
      <c r="H53" s="182">
        <f>'Прил 3'!G208</f>
        <v>143.8</v>
      </c>
      <c r="I53" s="21"/>
      <c r="J53" s="21"/>
      <c r="K53" s="21"/>
    </row>
    <row r="54" spans="1:11" ht="15.75">
      <c r="A54" s="276" t="s">
        <v>67</v>
      </c>
      <c r="B54" s="288" t="s">
        <v>248</v>
      </c>
      <c r="C54" s="99"/>
      <c r="D54" s="289"/>
      <c r="E54" s="289"/>
      <c r="F54" s="2" t="s">
        <v>170</v>
      </c>
      <c r="G54" s="134"/>
      <c r="H54" s="131">
        <f>H55+H59</f>
        <v>1942.5</v>
      </c>
      <c r="I54" s="21"/>
      <c r="J54" s="21"/>
      <c r="K54" s="21"/>
    </row>
    <row r="55" spans="1:11" ht="15.75">
      <c r="A55" s="276"/>
      <c r="B55" s="288"/>
      <c r="C55" s="274" t="s">
        <v>230</v>
      </c>
      <c r="D55" s="135" t="s">
        <v>111</v>
      </c>
      <c r="E55" s="135"/>
      <c r="F55" s="135" t="s">
        <v>170</v>
      </c>
      <c r="G55" s="135"/>
      <c r="H55" s="136">
        <f>H57+H58+H56</f>
        <v>1401</v>
      </c>
      <c r="I55" s="21"/>
      <c r="J55" s="21"/>
      <c r="K55" s="21"/>
    </row>
    <row r="56" spans="1:11" ht="15.75">
      <c r="A56" s="276"/>
      <c r="B56" s="288"/>
      <c r="C56" s="274"/>
      <c r="D56" s="134" t="s">
        <v>111</v>
      </c>
      <c r="E56" s="134" t="s">
        <v>198</v>
      </c>
      <c r="F56" s="134" t="s">
        <v>170</v>
      </c>
      <c r="G56" s="134" t="s">
        <v>178</v>
      </c>
      <c r="H56" s="182">
        <f>'Прил 3'!G136</f>
        <v>60</v>
      </c>
      <c r="I56" s="21"/>
      <c r="J56" s="21"/>
      <c r="K56" s="21"/>
    </row>
    <row r="57" spans="1:11" ht="15.75">
      <c r="A57" s="276"/>
      <c r="B57" s="288"/>
      <c r="C57" s="274"/>
      <c r="D57" s="134" t="s">
        <v>111</v>
      </c>
      <c r="E57" s="134" t="s">
        <v>199</v>
      </c>
      <c r="F57" s="134" t="s">
        <v>170</v>
      </c>
      <c r="G57" s="134" t="s">
        <v>178</v>
      </c>
      <c r="H57" s="182">
        <f>'Прил 3'!G174</f>
        <v>734</v>
      </c>
      <c r="I57" s="21"/>
      <c r="J57" s="21"/>
      <c r="K57" s="21"/>
    </row>
    <row r="58" spans="1:11" ht="15.75">
      <c r="A58" s="276"/>
      <c r="B58" s="288"/>
      <c r="C58" s="274"/>
      <c r="D58" s="134" t="s">
        <v>111</v>
      </c>
      <c r="E58" s="134" t="s">
        <v>199</v>
      </c>
      <c r="F58" s="134" t="s">
        <v>170</v>
      </c>
      <c r="G58" s="134" t="s">
        <v>161</v>
      </c>
      <c r="H58" s="182">
        <f>'Прил 3'!G175</f>
        <v>607</v>
      </c>
      <c r="I58" s="21"/>
      <c r="J58" s="21"/>
      <c r="K58" s="21"/>
    </row>
    <row r="59" spans="1:11" ht="15.75">
      <c r="A59" s="276"/>
      <c r="B59" s="288"/>
      <c r="C59" s="274" t="s">
        <v>231</v>
      </c>
      <c r="D59" s="135" t="s">
        <v>152</v>
      </c>
      <c r="E59" s="135"/>
      <c r="F59" s="135" t="s">
        <v>170</v>
      </c>
      <c r="G59" s="135"/>
      <c r="H59" s="136">
        <f>H61+H60</f>
        <v>541.5</v>
      </c>
      <c r="I59" s="21"/>
      <c r="J59" s="21"/>
      <c r="K59" s="21"/>
    </row>
    <row r="60" spans="1:11" ht="15.75">
      <c r="A60" s="276"/>
      <c r="B60" s="288"/>
      <c r="C60" s="274"/>
      <c r="D60" s="134" t="s">
        <v>152</v>
      </c>
      <c r="E60" s="134" t="s">
        <v>199</v>
      </c>
      <c r="F60" s="134" t="s">
        <v>170</v>
      </c>
      <c r="G60" s="134" t="s">
        <v>178</v>
      </c>
      <c r="H60" s="182">
        <f>'Прил 3'!G30</f>
        <v>38</v>
      </c>
      <c r="I60" s="21"/>
      <c r="J60" s="21"/>
      <c r="K60" s="21"/>
    </row>
    <row r="61" spans="1:11" ht="15.75">
      <c r="A61" s="276"/>
      <c r="B61" s="288"/>
      <c r="C61" s="274"/>
      <c r="D61" s="134" t="s">
        <v>152</v>
      </c>
      <c r="E61" s="134" t="s">
        <v>201</v>
      </c>
      <c r="F61" s="134" t="s">
        <v>170</v>
      </c>
      <c r="G61" s="134" t="s">
        <v>178</v>
      </c>
      <c r="H61" s="182">
        <f>'Прил 3'!G76</f>
        <v>503.5</v>
      </c>
      <c r="I61" s="21"/>
      <c r="J61" s="21"/>
      <c r="K61" s="21"/>
    </row>
    <row r="62" spans="1:11" ht="47.25">
      <c r="A62" s="97" t="s">
        <v>104</v>
      </c>
      <c r="B62" s="122" t="s">
        <v>244</v>
      </c>
      <c r="C62" s="99" t="s">
        <v>231</v>
      </c>
      <c r="D62" s="2" t="s">
        <v>152</v>
      </c>
      <c r="E62" s="2" t="s">
        <v>201</v>
      </c>
      <c r="F62" s="2" t="s">
        <v>145</v>
      </c>
      <c r="G62" s="2" t="s">
        <v>178</v>
      </c>
      <c r="H62" s="131">
        <f>'Прил 3'!G78</f>
        <v>699.8</v>
      </c>
      <c r="I62" s="21"/>
      <c r="J62" s="21"/>
      <c r="K62" s="21"/>
    </row>
    <row r="63" spans="1:11" ht="15" customHeight="1">
      <c r="A63" s="271" t="s">
        <v>58</v>
      </c>
      <c r="B63" s="268" t="s">
        <v>245</v>
      </c>
      <c r="C63" s="217" t="s">
        <v>391</v>
      </c>
      <c r="D63" s="216"/>
      <c r="E63" s="216"/>
      <c r="F63" s="216" t="s">
        <v>224</v>
      </c>
      <c r="G63" s="216"/>
      <c r="H63" s="218">
        <f>H64+H66+H67+H65</f>
        <v>17779.8</v>
      </c>
      <c r="I63" s="21"/>
      <c r="J63" s="21"/>
      <c r="K63" s="21"/>
    </row>
    <row r="64" spans="1:11" ht="18.75" customHeight="1">
      <c r="A64" s="272"/>
      <c r="B64" s="269"/>
      <c r="C64" s="266" t="s">
        <v>230</v>
      </c>
      <c r="D64" s="211" t="s">
        <v>111</v>
      </c>
      <c r="E64" s="211" t="s">
        <v>200</v>
      </c>
      <c r="F64" s="211" t="s">
        <v>224</v>
      </c>
      <c r="G64" s="211" t="s">
        <v>176</v>
      </c>
      <c r="H64" s="219">
        <f>'Прил 3'!G210</f>
        <v>2025.5</v>
      </c>
      <c r="I64" s="21"/>
      <c r="J64" s="21"/>
      <c r="K64" s="21"/>
    </row>
    <row r="65" spans="1:11" ht="24" customHeight="1">
      <c r="A65" s="272"/>
      <c r="B65" s="269"/>
      <c r="C65" s="267"/>
      <c r="D65" s="220" t="s">
        <v>111</v>
      </c>
      <c r="E65" s="220" t="s">
        <v>203</v>
      </c>
      <c r="F65" s="220" t="s">
        <v>224</v>
      </c>
      <c r="G65" s="220" t="s">
        <v>176</v>
      </c>
      <c r="H65" s="221">
        <f>'Прил 3'!G238</f>
        <v>1841.6</v>
      </c>
      <c r="I65" s="21"/>
      <c r="J65" s="21"/>
      <c r="K65" s="21"/>
    </row>
    <row r="66" spans="1:11" ht="21" customHeight="1">
      <c r="A66" s="272"/>
      <c r="B66" s="269"/>
      <c r="C66" s="274" t="s">
        <v>231</v>
      </c>
      <c r="D66" s="211" t="s">
        <v>152</v>
      </c>
      <c r="E66" s="211" t="s">
        <v>199</v>
      </c>
      <c r="F66" s="211" t="s">
        <v>224</v>
      </c>
      <c r="G66" s="211" t="s">
        <v>176</v>
      </c>
      <c r="H66" s="219">
        <f>'Прил 3'!G32</f>
        <v>1657.3</v>
      </c>
      <c r="I66" s="21"/>
      <c r="J66" s="21"/>
      <c r="K66" s="21"/>
    </row>
    <row r="67" spans="1:11" ht="12.75" customHeight="1">
      <c r="A67" s="272"/>
      <c r="B67" s="269"/>
      <c r="C67" s="274"/>
      <c r="D67" s="295" t="s">
        <v>152</v>
      </c>
      <c r="E67" s="295" t="s">
        <v>201</v>
      </c>
      <c r="F67" s="295" t="s">
        <v>224</v>
      </c>
      <c r="G67" s="295" t="s">
        <v>176</v>
      </c>
      <c r="H67" s="300">
        <f>'Прил 3'!G80</f>
        <v>12255.4</v>
      </c>
      <c r="I67" s="21"/>
      <c r="J67" s="21"/>
      <c r="K67" s="21"/>
    </row>
    <row r="68" spans="1:11" ht="15" customHeight="1">
      <c r="A68" s="273"/>
      <c r="B68" s="270"/>
      <c r="C68" s="274"/>
      <c r="D68" s="295"/>
      <c r="E68" s="295"/>
      <c r="F68" s="295"/>
      <c r="G68" s="295"/>
      <c r="H68" s="300"/>
      <c r="I68" s="21"/>
      <c r="J68" s="21"/>
      <c r="K68" s="21"/>
    </row>
    <row r="69" spans="1:11" ht="15.75">
      <c r="A69" s="276" t="s">
        <v>233</v>
      </c>
      <c r="B69" s="288" t="s">
        <v>241</v>
      </c>
      <c r="C69" s="274" t="s">
        <v>231</v>
      </c>
      <c r="D69" s="105"/>
      <c r="E69" s="105"/>
      <c r="F69" s="2" t="s">
        <v>175</v>
      </c>
      <c r="G69" s="105"/>
      <c r="H69" s="131">
        <f>SUM(H70:H70)</f>
        <v>98.1</v>
      </c>
      <c r="I69" s="21"/>
      <c r="J69" s="21"/>
      <c r="K69" s="21"/>
    </row>
    <row r="70" spans="1:11" ht="30" customHeight="1">
      <c r="A70" s="276"/>
      <c r="B70" s="288"/>
      <c r="C70" s="274"/>
      <c r="D70" s="183" t="s">
        <v>152</v>
      </c>
      <c r="E70" s="183" t="s">
        <v>201</v>
      </c>
      <c r="F70" s="183" t="s">
        <v>175</v>
      </c>
      <c r="G70" s="183" t="s">
        <v>178</v>
      </c>
      <c r="H70" s="184">
        <f>'Прил 3'!G82</f>
        <v>98.1</v>
      </c>
      <c r="I70" s="21"/>
      <c r="J70" s="21"/>
      <c r="K70" s="21"/>
    </row>
    <row r="71" spans="1:11" ht="63">
      <c r="A71" s="97" t="s">
        <v>293</v>
      </c>
      <c r="B71" s="100" t="s">
        <v>269</v>
      </c>
      <c r="C71" s="99" t="s">
        <v>167</v>
      </c>
      <c r="D71" s="44" t="s">
        <v>112</v>
      </c>
      <c r="E71" s="44" t="s">
        <v>206</v>
      </c>
      <c r="F71" s="44" t="s">
        <v>190</v>
      </c>
      <c r="G71" s="44" t="s">
        <v>186</v>
      </c>
      <c r="H71" s="121">
        <f>'Прил 3'!G373</f>
        <v>9948.1</v>
      </c>
      <c r="I71" s="21"/>
      <c r="J71" s="21"/>
      <c r="K71" s="21"/>
    </row>
    <row r="72" spans="1:11" ht="12.75">
      <c r="A72" s="276" t="s">
        <v>281</v>
      </c>
      <c r="B72" s="288" t="s">
        <v>277</v>
      </c>
      <c r="C72" s="274" t="s">
        <v>167</v>
      </c>
      <c r="D72" s="292" t="s">
        <v>112</v>
      </c>
      <c r="E72" s="292" t="s">
        <v>207</v>
      </c>
      <c r="F72" s="292" t="s">
        <v>188</v>
      </c>
      <c r="G72" s="292" t="s">
        <v>178</v>
      </c>
      <c r="H72" s="298">
        <f>'Прил 3'!G467</f>
        <v>2593.7</v>
      </c>
      <c r="I72" s="21"/>
      <c r="J72" s="21"/>
      <c r="K72" s="21"/>
    </row>
    <row r="73" spans="1:11" ht="41.25" customHeight="1">
      <c r="A73" s="276"/>
      <c r="B73" s="288"/>
      <c r="C73" s="274"/>
      <c r="D73" s="293"/>
      <c r="E73" s="293"/>
      <c r="F73" s="293"/>
      <c r="G73" s="293"/>
      <c r="H73" s="299"/>
      <c r="I73" s="21"/>
      <c r="J73" s="21"/>
      <c r="K73" s="21"/>
    </row>
    <row r="74" spans="1:11" ht="56.25" customHeight="1">
      <c r="A74" s="97" t="s">
        <v>225</v>
      </c>
      <c r="B74" s="100" t="s">
        <v>382</v>
      </c>
      <c r="C74" s="99" t="s">
        <v>167</v>
      </c>
      <c r="D74" s="44" t="s">
        <v>112</v>
      </c>
      <c r="E74" s="44" t="s">
        <v>200</v>
      </c>
      <c r="F74" s="44" t="s">
        <v>189</v>
      </c>
      <c r="G74" s="44" t="s">
        <v>178</v>
      </c>
      <c r="H74" s="121">
        <f>'Прил 3'!G404</f>
        <v>422.3</v>
      </c>
      <c r="I74" s="21"/>
      <c r="J74" s="21"/>
      <c r="K74" s="21"/>
    </row>
    <row r="75" spans="1:11" s="203" customFormat="1" ht="48.75" customHeight="1">
      <c r="A75" s="200"/>
      <c r="B75" s="199" t="s">
        <v>388</v>
      </c>
      <c r="C75" s="201" t="s">
        <v>231</v>
      </c>
      <c r="D75" s="2" t="s">
        <v>152</v>
      </c>
      <c r="E75" s="2" t="s">
        <v>201</v>
      </c>
      <c r="F75" s="2" t="s">
        <v>386</v>
      </c>
      <c r="G75" s="2" t="s">
        <v>178</v>
      </c>
      <c r="H75" s="131">
        <f>'Прил 3'!G84</f>
        <v>499.9</v>
      </c>
      <c r="I75" s="202"/>
      <c r="J75" s="202"/>
      <c r="K75" s="202"/>
    </row>
    <row r="76" spans="1:9" ht="15.75">
      <c r="A76" s="101"/>
      <c r="B76" s="102" t="s">
        <v>140</v>
      </c>
      <c r="C76" s="103"/>
      <c r="D76" s="126"/>
      <c r="E76" s="126"/>
      <c r="F76" s="126"/>
      <c r="G76" s="126"/>
      <c r="H76" s="121">
        <f>H10+H15+H17+H19+H20+H21+H22+H23+H30+H54+H62+H63+H69+H71+H72+H74+H26+H75</f>
        <v>52634.899999999994</v>
      </c>
      <c r="I76" s="80"/>
    </row>
    <row r="77" spans="1:8" ht="15.75">
      <c r="A77" s="185"/>
      <c r="B77" s="176"/>
      <c r="C77" s="186"/>
      <c r="D77" s="185"/>
      <c r="E77" s="185"/>
      <c r="F77" s="185"/>
      <c r="G77" s="185"/>
      <c r="H77" s="187"/>
    </row>
    <row r="78" spans="1:7" ht="12.75">
      <c r="A78" s="104"/>
      <c r="D78" s="104"/>
      <c r="E78" s="104"/>
      <c r="F78" s="104"/>
      <c r="G78" s="104"/>
    </row>
    <row r="79" spans="1:7" ht="12.75">
      <c r="A79" s="104"/>
      <c r="D79" s="104"/>
      <c r="E79" s="104"/>
      <c r="F79" s="104"/>
      <c r="G79" s="104"/>
    </row>
    <row r="80" spans="1:7" ht="12.75">
      <c r="A80" s="104"/>
      <c r="D80" s="104"/>
      <c r="E80" s="104"/>
      <c r="F80" s="104"/>
      <c r="G80" s="104"/>
    </row>
    <row r="81" spans="1:7" ht="12.75">
      <c r="A81" s="104"/>
      <c r="D81" s="104"/>
      <c r="E81" s="104"/>
      <c r="F81" s="104"/>
      <c r="G81" s="104"/>
    </row>
    <row r="82" ht="12.75">
      <c r="A82" s="104"/>
    </row>
    <row r="83" ht="12.75">
      <c r="A83" s="104"/>
    </row>
    <row r="84" ht="12.75">
      <c r="A84" s="104"/>
    </row>
    <row r="85" ht="12.75">
      <c r="A85" s="104"/>
    </row>
    <row r="86" ht="12.75">
      <c r="A86" s="104"/>
    </row>
    <row r="87" ht="12.75">
      <c r="A87" s="104"/>
    </row>
    <row r="88" ht="12.75">
      <c r="A88" s="104"/>
    </row>
    <row r="89" ht="12.75">
      <c r="A89" s="104"/>
    </row>
    <row r="90" ht="12.75">
      <c r="A90" s="104"/>
    </row>
    <row r="91" ht="12.75">
      <c r="A91" s="104"/>
    </row>
    <row r="92" ht="12.75">
      <c r="A92" s="104"/>
    </row>
    <row r="93" ht="12.75">
      <c r="A93" s="104"/>
    </row>
    <row r="94" ht="12.75">
      <c r="A94" s="104"/>
    </row>
    <row r="95" ht="12.75">
      <c r="A95" s="104"/>
    </row>
    <row r="96" ht="12.75">
      <c r="A96" s="104"/>
    </row>
    <row r="97" ht="12.75">
      <c r="A97" s="104"/>
    </row>
    <row r="98" ht="12.75">
      <c r="A98" s="104"/>
    </row>
    <row r="99" ht="12.75">
      <c r="A99" s="104"/>
    </row>
    <row r="100" ht="12.75">
      <c r="A100" s="104"/>
    </row>
    <row r="101" ht="12.75">
      <c r="A101" s="104"/>
    </row>
  </sheetData>
  <sheetProtection/>
  <autoFilter ref="D9:G76"/>
  <mergeCells count="78">
    <mergeCell ref="H72:H73"/>
    <mergeCell ref="F67:F68"/>
    <mergeCell ref="H17:H18"/>
    <mergeCell ref="E17:E18"/>
    <mergeCell ref="F17:F18"/>
    <mergeCell ref="D52:E52"/>
    <mergeCell ref="D17:D18"/>
    <mergeCell ref="E67:E68"/>
    <mergeCell ref="G67:G68"/>
    <mergeCell ref="H67:H68"/>
    <mergeCell ref="F72:F73"/>
    <mergeCell ref="G72:G73"/>
    <mergeCell ref="C72:C73"/>
    <mergeCell ref="B72:B73"/>
    <mergeCell ref="E1:G1"/>
    <mergeCell ref="A2:B2"/>
    <mergeCell ref="A3:B3"/>
    <mergeCell ref="C3:D3"/>
    <mergeCell ref="E3:H3"/>
    <mergeCell ref="D72:D73"/>
    <mergeCell ref="E72:E73"/>
    <mergeCell ref="A26:A29"/>
    <mergeCell ref="C26:C29"/>
    <mergeCell ref="B26:B29"/>
    <mergeCell ref="A72:A73"/>
    <mergeCell ref="B69:B70"/>
    <mergeCell ref="A69:A70"/>
    <mergeCell ref="C69:C70"/>
    <mergeCell ref="D67:D68"/>
    <mergeCell ref="A48:A51"/>
    <mergeCell ref="A6:H6"/>
    <mergeCell ref="H8:H9"/>
    <mergeCell ref="H15:H16"/>
    <mergeCell ref="D15:D16"/>
    <mergeCell ref="C15:C16"/>
    <mergeCell ref="A8:A9"/>
    <mergeCell ref="D8:G8"/>
    <mergeCell ref="C8:C9"/>
    <mergeCell ref="B8:B9"/>
    <mergeCell ref="B10:B14"/>
    <mergeCell ref="A54:A61"/>
    <mergeCell ref="A40:A41"/>
    <mergeCell ref="E15:E16"/>
    <mergeCell ref="F15:F16"/>
    <mergeCell ref="A15:A16"/>
    <mergeCell ref="C55:C58"/>
    <mergeCell ref="C48:C53"/>
    <mergeCell ref="B54:B61"/>
    <mergeCell ref="C59:C61"/>
    <mergeCell ref="D54:E54"/>
    <mergeCell ref="B52:B53"/>
    <mergeCell ref="D31:H31"/>
    <mergeCell ref="A52:A53"/>
    <mergeCell ref="A37:A39"/>
    <mergeCell ref="B40:B41"/>
    <mergeCell ref="B48:B51"/>
    <mergeCell ref="B32:B36"/>
    <mergeCell ref="A42:A47"/>
    <mergeCell ref="B37:B39"/>
    <mergeCell ref="C10:C13"/>
    <mergeCell ref="G15:G16"/>
    <mergeCell ref="G17:G18"/>
    <mergeCell ref="C17:C18"/>
    <mergeCell ref="C23:C25"/>
    <mergeCell ref="A10:A14"/>
    <mergeCell ref="B17:B18"/>
    <mergeCell ref="B23:B25"/>
    <mergeCell ref="B15:B16"/>
    <mergeCell ref="B5:H5"/>
    <mergeCell ref="C64:C65"/>
    <mergeCell ref="B63:B68"/>
    <mergeCell ref="A63:A68"/>
    <mergeCell ref="C66:C68"/>
    <mergeCell ref="A17:A18"/>
    <mergeCell ref="A23:A25"/>
    <mergeCell ref="A32:A36"/>
    <mergeCell ref="C30:C46"/>
    <mergeCell ref="B42:B47"/>
  </mergeCells>
  <printOptions/>
  <pageMargins left="0.7874015748031497" right="0.2755905511811024" top="0.5118110236220472" bottom="0.4724409448818898" header="0.5118110236220472" footer="0.5118110236220472"/>
  <pageSetup fitToHeight="2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62.75390625" style="11" customWidth="1"/>
    <col min="2" max="2" width="7.00390625" style="11" customWidth="1"/>
    <col min="3" max="3" width="6.375" style="12" customWidth="1"/>
    <col min="4" max="4" width="13.00390625" style="12" customWidth="1"/>
    <col min="5" max="5" width="13.875" style="12" customWidth="1"/>
    <col min="6" max="6" width="15.375" style="12" customWidth="1"/>
    <col min="7" max="7" width="13.25390625" style="13" customWidth="1"/>
    <col min="8" max="16384" width="9.125" style="11" customWidth="1"/>
  </cols>
  <sheetData>
    <row r="1" spans="1:8" ht="12.75">
      <c r="A1" s="301" t="s">
        <v>196</v>
      </c>
      <c r="B1" s="301"/>
      <c r="C1" s="301"/>
      <c r="D1" s="301"/>
      <c r="E1" s="301"/>
      <c r="F1" s="301"/>
      <c r="G1" s="301"/>
      <c r="H1" s="231"/>
    </row>
    <row r="2" spans="1:8" ht="15.75">
      <c r="A2" s="304" t="s">
        <v>422</v>
      </c>
      <c r="B2" s="304"/>
      <c r="C2" s="304"/>
      <c r="D2" s="304"/>
      <c r="E2" s="304"/>
      <c r="F2" s="304"/>
      <c r="G2" s="304"/>
      <c r="H2" s="94"/>
    </row>
    <row r="3" spans="1:8" ht="15.75">
      <c r="A3" s="305" t="s">
        <v>423</v>
      </c>
      <c r="B3" s="305"/>
      <c r="C3" s="305"/>
      <c r="D3" s="305"/>
      <c r="E3" s="305"/>
      <c r="F3" s="305"/>
      <c r="G3" s="305"/>
      <c r="H3" s="231"/>
    </row>
    <row r="4" spans="1:8" ht="17.25" customHeight="1">
      <c r="A4" s="232"/>
      <c r="B4" s="232"/>
      <c r="C4" s="232"/>
      <c r="D4" s="232"/>
      <c r="E4" s="232"/>
      <c r="F4" s="232"/>
      <c r="G4" s="302"/>
      <c r="H4" s="302"/>
    </row>
    <row r="5" spans="1:9" ht="15.75">
      <c r="A5" s="303" t="s">
        <v>424</v>
      </c>
      <c r="B5" s="303"/>
      <c r="C5" s="303"/>
      <c r="D5" s="303"/>
      <c r="E5" s="303"/>
      <c r="F5" s="303"/>
      <c r="G5" s="303"/>
      <c r="H5" s="233"/>
      <c r="I5" s="233"/>
    </row>
    <row r="6" spans="1:9" ht="92.25" customHeight="1">
      <c r="A6" s="247" t="s">
        <v>122</v>
      </c>
      <c r="B6" s="246" t="s">
        <v>197</v>
      </c>
      <c r="C6" s="246" t="s">
        <v>425</v>
      </c>
      <c r="D6" s="246" t="s">
        <v>428</v>
      </c>
      <c r="E6" s="245" t="s">
        <v>427</v>
      </c>
      <c r="F6" s="245" t="s">
        <v>429</v>
      </c>
      <c r="G6" s="247" t="s">
        <v>426</v>
      </c>
      <c r="H6" s="233"/>
      <c r="I6" s="233"/>
    </row>
    <row r="7" spans="1:9" ht="15.75">
      <c r="A7" s="4" t="s">
        <v>37</v>
      </c>
      <c r="B7" s="2" t="s">
        <v>14</v>
      </c>
      <c r="C7" s="2"/>
      <c r="D7" s="28">
        <f>SUM(D8:D13)</f>
        <v>103502.59999999999</v>
      </c>
      <c r="E7" s="234">
        <f>SUM(E8:E13)</f>
        <v>92644.1</v>
      </c>
      <c r="F7" s="234">
        <f>D7-E7</f>
        <v>10858.499999999985</v>
      </c>
      <c r="G7" s="243">
        <f>E7/D7*100</f>
        <v>89.50895919522796</v>
      </c>
      <c r="H7" s="233"/>
      <c r="I7" s="233"/>
    </row>
    <row r="8" spans="1:9" s="14" customFormat="1" ht="37.5" customHeight="1">
      <c r="A8" s="236" t="s">
        <v>54</v>
      </c>
      <c r="B8" s="105" t="s">
        <v>14</v>
      </c>
      <c r="C8" s="105" t="s">
        <v>31</v>
      </c>
      <c r="D8" s="30">
        <v>3005.4</v>
      </c>
      <c r="E8" s="30">
        <f>'Прил 4'!D12</f>
        <v>2796.9</v>
      </c>
      <c r="F8" s="244">
        <f aca="true" t="shared" si="0" ref="F8:F45">D8-E8</f>
        <v>208.5</v>
      </c>
      <c r="G8" s="235">
        <f aca="true" t="shared" si="1" ref="G8:G45">E8/D8*100</f>
        <v>93.06248752245956</v>
      </c>
      <c r="H8" s="237"/>
      <c r="I8" s="237"/>
    </row>
    <row r="9" spans="1:9" ht="47.25">
      <c r="A9" s="107" t="s">
        <v>127</v>
      </c>
      <c r="B9" s="105" t="s">
        <v>14</v>
      </c>
      <c r="C9" s="105" t="s">
        <v>51</v>
      </c>
      <c r="D9" s="30">
        <v>3913.5</v>
      </c>
      <c r="E9" s="30">
        <f>'Прил 4'!D13</f>
        <v>3366.4</v>
      </c>
      <c r="F9" s="244">
        <f t="shared" si="0"/>
        <v>547.0999999999999</v>
      </c>
      <c r="G9" s="235">
        <f t="shared" si="1"/>
        <v>86.0201865337933</v>
      </c>
      <c r="H9" s="233"/>
      <c r="I9" s="233"/>
    </row>
    <row r="10" spans="1:9" s="14" customFormat="1" ht="47.25" customHeight="1">
      <c r="A10" s="236" t="s">
        <v>38</v>
      </c>
      <c r="B10" s="105" t="s">
        <v>14</v>
      </c>
      <c r="C10" s="105" t="s">
        <v>36</v>
      </c>
      <c r="D10" s="30">
        <v>58629.5</v>
      </c>
      <c r="E10" s="30">
        <f>'Прил 4'!D14</f>
        <v>52115.700000000004</v>
      </c>
      <c r="F10" s="244">
        <f t="shared" si="0"/>
        <v>6513.799999999996</v>
      </c>
      <c r="G10" s="235">
        <f t="shared" si="1"/>
        <v>88.88989331309325</v>
      </c>
      <c r="H10" s="237"/>
      <c r="I10" s="237"/>
    </row>
    <row r="11" spans="1:9" s="14" customFormat="1" ht="17.25" customHeight="1">
      <c r="A11" s="242" t="s">
        <v>398</v>
      </c>
      <c r="B11" s="105" t="s">
        <v>14</v>
      </c>
      <c r="C11" s="105" t="s">
        <v>74</v>
      </c>
      <c r="D11" s="30">
        <v>2.4</v>
      </c>
      <c r="E11" s="30">
        <v>0</v>
      </c>
      <c r="F11" s="244">
        <f t="shared" si="0"/>
        <v>2.4</v>
      </c>
      <c r="G11" s="235">
        <f t="shared" si="1"/>
        <v>0</v>
      </c>
      <c r="H11" s="237"/>
      <c r="I11" s="237"/>
    </row>
    <row r="12" spans="1:9" ht="47.25">
      <c r="A12" s="236" t="s">
        <v>49</v>
      </c>
      <c r="B12" s="105" t="s">
        <v>14</v>
      </c>
      <c r="C12" s="105" t="s">
        <v>12</v>
      </c>
      <c r="D12" s="30">
        <v>24440</v>
      </c>
      <c r="E12" s="30">
        <f>'Прил 4'!D15</f>
        <v>22574.9</v>
      </c>
      <c r="F12" s="244">
        <f t="shared" si="0"/>
        <v>1865.0999999999985</v>
      </c>
      <c r="G12" s="235">
        <f t="shared" si="1"/>
        <v>92.36865793780687</v>
      </c>
      <c r="H12" s="233"/>
      <c r="I12" s="233"/>
    </row>
    <row r="13" spans="1:9" ht="15.75">
      <c r="A13" s="236" t="s">
        <v>57</v>
      </c>
      <c r="B13" s="105" t="s">
        <v>14</v>
      </c>
      <c r="C13" s="105" t="s">
        <v>104</v>
      </c>
      <c r="D13" s="30">
        <v>13511.8</v>
      </c>
      <c r="E13" s="30">
        <f>'Прил 4'!D16</f>
        <v>11790.199999999999</v>
      </c>
      <c r="F13" s="244">
        <f t="shared" si="0"/>
        <v>1721.6000000000004</v>
      </c>
      <c r="G13" s="235">
        <f t="shared" si="1"/>
        <v>87.25854438342782</v>
      </c>
      <c r="H13" s="233"/>
      <c r="I13" s="233"/>
    </row>
    <row r="14" spans="1:9" ht="31.5">
      <c r="A14" s="5" t="s">
        <v>151</v>
      </c>
      <c r="B14" s="2" t="s">
        <v>51</v>
      </c>
      <c r="C14" s="2"/>
      <c r="D14" s="28">
        <f>D15+D16</f>
        <v>4697.9</v>
      </c>
      <c r="E14" s="28">
        <f>E15+E16</f>
        <v>4181.8</v>
      </c>
      <c r="F14" s="234">
        <f t="shared" si="0"/>
        <v>516.0999999999995</v>
      </c>
      <c r="G14" s="243">
        <f t="shared" si="1"/>
        <v>89.01424040528748</v>
      </c>
      <c r="H14" s="233"/>
      <c r="I14" s="233"/>
    </row>
    <row r="15" spans="1:9" s="14" customFormat="1" ht="30" customHeight="1">
      <c r="A15" s="107" t="s">
        <v>147</v>
      </c>
      <c r="B15" s="105" t="s">
        <v>51</v>
      </c>
      <c r="C15" s="105" t="s">
        <v>75</v>
      </c>
      <c r="D15" s="30">
        <v>3494.9</v>
      </c>
      <c r="E15" s="30">
        <f>'Прил 4'!D18</f>
        <v>2984.6</v>
      </c>
      <c r="F15" s="244">
        <f t="shared" si="0"/>
        <v>510.3000000000002</v>
      </c>
      <c r="G15" s="235">
        <f t="shared" si="1"/>
        <v>85.39872385475978</v>
      </c>
      <c r="H15" s="237"/>
      <c r="I15" s="237"/>
    </row>
    <row r="16" spans="1:9" s="14" customFormat="1" ht="31.5">
      <c r="A16" s="42" t="s">
        <v>162</v>
      </c>
      <c r="B16" s="105" t="s">
        <v>51</v>
      </c>
      <c r="C16" s="105" t="s">
        <v>58</v>
      </c>
      <c r="D16" s="30">
        <v>1203</v>
      </c>
      <c r="E16" s="30">
        <f>'Прил 4'!D19</f>
        <v>1197.2</v>
      </c>
      <c r="F16" s="244">
        <f t="shared" si="0"/>
        <v>5.7999999999999545</v>
      </c>
      <c r="G16" s="235">
        <f t="shared" si="1"/>
        <v>99.51787198669993</v>
      </c>
      <c r="H16" s="237"/>
      <c r="I16" s="237"/>
    </row>
    <row r="17" spans="1:9" s="14" customFormat="1" ht="18.75" customHeight="1">
      <c r="A17" s="4" t="s">
        <v>65</v>
      </c>
      <c r="B17" s="2" t="s">
        <v>36</v>
      </c>
      <c r="C17" s="2"/>
      <c r="D17" s="28">
        <f>D19+D20+D18</f>
        <v>4454.2</v>
      </c>
      <c r="E17" s="28">
        <f>E19+E20+E18</f>
        <v>2507.8</v>
      </c>
      <c r="F17" s="234">
        <f t="shared" si="0"/>
        <v>1946.3999999999996</v>
      </c>
      <c r="G17" s="243">
        <f t="shared" si="1"/>
        <v>56.30191729154507</v>
      </c>
      <c r="H17" s="237"/>
      <c r="I17" s="237"/>
    </row>
    <row r="18" spans="1:9" s="14" customFormat="1" ht="18.75" customHeight="1">
      <c r="A18" s="240" t="s">
        <v>339</v>
      </c>
      <c r="B18" s="105" t="s">
        <v>36</v>
      </c>
      <c r="C18" s="105" t="s">
        <v>74</v>
      </c>
      <c r="D18" s="30">
        <v>1207.5</v>
      </c>
      <c r="E18" s="30">
        <f>'Прил 4'!D21</f>
        <v>787.4</v>
      </c>
      <c r="F18" s="244">
        <f t="shared" si="0"/>
        <v>420.1</v>
      </c>
      <c r="G18" s="235">
        <f t="shared" si="1"/>
        <v>65.20910973084885</v>
      </c>
      <c r="H18" s="237"/>
      <c r="I18" s="237"/>
    </row>
    <row r="19" spans="1:9" ht="16.5" customHeight="1">
      <c r="A19" s="107" t="s">
        <v>210</v>
      </c>
      <c r="B19" s="105" t="s">
        <v>36</v>
      </c>
      <c r="C19" s="105" t="s">
        <v>13</v>
      </c>
      <c r="D19" s="30">
        <v>383.1</v>
      </c>
      <c r="E19" s="30">
        <f>'Прил 4'!D22</f>
        <v>344.6</v>
      </c>
      <c r="F19" s="244">
        <f t="shared" si="0"/>
        <v>38.5</v>
      </c>
      <c r="G19" s="235">
        <f t="shared" si="1"/>
        <v>89.95040459410075</v>
      </c>
      <c r="H19" s="233"/>
      <c r="I19" s="233"/>
    </row>
    <row r="20" spans="1:7" ht="15.75">
      <c r="A20" s="236" t="s">
        <v>66</v>
      </c>
      <c r="B20" s="105" t="s">
        <v>36</v>
      </c>
      <c r="C20" s="105" t="s">
        <v>67</v>
      </c>
      <c r="D20" s="30">
        <v>2863.6</v>
      </c>
      <c r="E20" s="30">
        <f>'Прил 4'!D23</f>
        <v>1375.8</v>
      </c>
      <c r="F20" s="244">
        <f t="shared" si="0"/>
        <v>1487.8</v>
      </c>
      <c r="G20" s="235">
        <f t="shared" si="1"/>
        <v>48.04441961167761</v>
      </c>
    </row>
    <row r="21" spans="1:7" ht="15.75">
      <c r="A21" s="4" t="s">
        <v>73</v>
      </c>
      <c r="B21" s="2" t="s">
        <v>74</v>
      </c>
      <c r="C21" s="2"/>
      <c r="D21" s="28">
        <f>D22</f>
        <v>10000</v>
      </c>
      <c r="E21" s="28">
        <f>E22</f>
        <v>9948.1</v>
      </c>
      <c r="F21" s="234">
        <f t="shared" si="0"/>
        <v>51.899999999999636</v>
      </c>
      <c r="G21" s="243">
        <f t="shared" si="1"/>
        <v>99.48100000000001</v>
      </c>
    </row>
    <row r="22" spans="1:7" ht="15.75">
      <c r="A22" s="236" t="s">
        <v>174</v>
      </c>
      <c r="B22" s="105" t="s">
        <v>74</v>
      </c>
      <c r="C22" s="105" t="s">
        <v>14</v>
      </c>
      <c r="D22" s="30">
        <v>10000</v>
      </c>
      <c r="E22" s="30">
        <f>'Прил 4'!D25</f>
        <v>9948.1</v>
      </c>
      <c r="F22" s="244">
        <f t="shared" si="0"/>
        <v>51.899999999999636</v>
      </c>
      <c r="G22" s="235">
        <f t="shared" si="1"/>
        <v>99.48100000000001</v>
      </c>
    </row>
    <row r="23" spans="1:7" ht="15.75">
      <c r="A23" s="113" t="s">
        <v>274</v>
      </c>
      <c r="B23" s="2" t="s">
        <v>12</v>
      </c>
      <c r="C23" s="2"/>
      <c r="D23" s="28">
        <f>D24</f>
        <v>350</v>
      </c>
      <c r="E23" s="28">
        <f>E24</f>
        <v>349.9</v>
      </c>
      <c r="F23" s="234">
        <f t="shared" si="0"/>
        <v>0.10000000000002274</v>
      </c>
      <c r="G23" s="243">
        <f t="shared" si="1"/>
        <v>99.97142857142856</v>
      </c>
    </row>
    <row r="24" spans="1:7" ht="15.75">
      <c r="A24" s="236" t="s">
        <v>270</v>
      </c>
      <c r="B24" s="105" t="s">
        <v>12</v>
      </c>
      <c r="C24" s="105" t="s">
        <v>74</v>
      </c>
      <c r="D24" s="30">
        <v>350</v>
      </c>
      <c r="E24" s="30">
        <f>'Прил 4'!D27</f>
        <v>349.9</v>
      </c>
      <c r="F24" s="244">
        <f t="shared" si="0"/>
        <v>0.10000000000002274</v>
      </c>
      <c r="G24" s="235">
        <f t="shared" si="1"/>
        <v>99.97142857142856</v>
      </c>
    </row>
    <row r="25" spans="1:7" ht="15.75">
      <c r="A25" s="4" t="s">
        <v>35</v>
      </c>
      <c r="B25" s="2" t="s">
        <v>30</v>
      </c>
      <c r="C25" s="2"/>
      <c r="D25" s="28">
        <f>D26+D27+D28+D29+D30</f>
        <v>632615.4000000001</v>
      </c>
      <c r="E25" s="28">
        <f>E26+E27+E28+E29+E30</f>
        <v>593117.2000000001</v>
      </c>
      <c r="F25" s="234">
        <f t="shared" si="0"/>
        <v>39498.20000000007</v>
      </c>
      <c r="G25" s="243">
        <f t="shared" si="1"/>
        <v>93.75636445145027</v>
      </c>
    </row>
    <row r="26" spans="1:7" ht="15.75">
      <c r="A26" s="236" t="s">
        <v>39</v>
      </c>
      <c r="B26" s="105" t="s">
        <v>30</v>
      </c>
      <c r="C26" s="105" t="s">
        <v>14</v>
      </c>
      <c r="D26" s="30">
        <v>176702.4</v>
      </c>
      <c r="E26" s="30">
        <f>'Прил 4'!D29</f>
        <v>167859.3</v>
      </c>
      <c r="F26" s="244">
        <f t="shared" si="0"/>
        <v>8843.100000000006</v>
      </c>
      <c r="G26" s="235">
        <f t="shared" si="1"/>
        <v>94.99548393230653</v>
      </c>
    </row>
    <row r="27" spans="1:7" ht="15.75">
      <c r="A27" s="236" t="s">
        <v>34</v>
      </c>
      <c r="B27" s="105" t="s">
        <v>30</v>
      </c>
      <c r="C27" s="105" t="s">
        <v>31</v>
      </c>
      <c r="D27" s="30">
        <v>358488.5</v>
      </c>
      <c r="E27" s="30">
        <f>'Прил 4'!D30</f>
        <v>335282.20000000007</v>
      </c>
      <c r="F27" s="244">
        <f t="shared" si="0"/>
        <v>23206.29999999993</v>
      </c>
      <c r="G27" s="235">
        <f t="shared" si="1"/>
        <v>93.52662637713624</v>
      </c>
    </row>
    <row r="28" spans="1:7" ht="31.5">
      <c r="A28" s="236" t="s">
        <v>153</v>
      </c>
      <c r="B28" s="105" t="s">
        <v>30</v>
      </c>
      <c r="C28" s="105" t="s">
        <v>74</v>
      </c>
      <c r="D28" s="30">
        <v>518.9</v>
      </c>
      <c r="E28" s="30">
        <f>'Прил 4'!D31</f>
        <v>275.3</v>
      </c>
      <c r="F28" s="244">
        <f t="shared" si="0"/>
        <v>243.59999999999997</v>
      </c>
      <c r="G28" s="235">
        <f t="shared" si="1"/>
        <v>53.054538446714204</v>
      </c>
    </row>
    <row r="29" spans="1:7" ht="15.75">
      <c r="A29" s="236" t="s">
        <v>46</v>
      </c>
      <c r="B29" s="105" t="s">
        <v>30</v>
      </c>
      <c r="C29" s="105" t="s">
        <v>30</v>
      </c>
      <c r="D29" s="30">
        <v>30092.8</v>
      </c>
      <c r="E29" s="30">
        <f>'Прил 4'!D32</f>
        <v>25674</v>
      </c>
      <c r="F29" s="244">
        <f t="shared" si="0"/>
        <v>4418.799999999999</v>
      </c>
      <c r="G29" s="235">
        <f t="shared" si="1"/>
        <v>85.31608889834114</v>
      </c>
    </row>
    <row r="30" spans="1:7" ht="15.75">
      <c r="A30" s="236" t="s">
        <v>92</v>
      </c>
      <c r="B30" s="105" t="s">
        <v>30</v>
      </c>
      <c r="C30" s="105" t="s">
        <v>75</v>
      </c>
      <c r="D30" s="30">
        <v>66812.8</v>
      </c>
      <c r="E30" s="30">
        <f>'Прил 4'!D33</f>
        <v>64026.4</v>
      </c>
      <c r="F30" s="244">
        <f t="shared" si="0"/>
        <v>2786.4000000000015</v>
      </c>
      <c r="G30" s="235">
        <f t="shared" si="1"/>
        <v>95.8295416447148</v>
      </c>
    </row>
    <row r="31" spans="1:7" ht="15.75">
      <c r="A31" s="15" t="s">
        <v>168</v>
      </c>
      <c r="B31" s="2" t="s">
        <v>13</v>
      </c>
      <c r="C31" s="2"/>
      <c r="D31" s="28">
        <f>D32+D33</f>
        <v>126661.4</v>
      </c>
      <c r="E31" s="28">
        <f>E32+E33</f>
        <v>115557.1</v>
      </c>
      <c r="F31" s="234">
        <f t="shared" si="0"/>
        <v>11104.299999999988</v>
      </c>
      <c r="G31" s="243">
        <f t="shared" si="1"/>
        <v>91.23308284923426</v>
      </c>
    </row>
    <row r="32" spans="1:7" ht="15.75">
      <c r="A32" s="236" t="s">
        <v>7</v>
      </c>
      <c r="B32" s="105" t="s">
        <v>13</v>
      </c>
      <c r="C32" s="105" t="s">
        <v>14</v>
      </c>
      <c r="D32" s="30">
        <v>91761.5</v>
      </c>
      <c r="E32" s="238">
        <f>'Прил 4'!D35</f>
        <v>81758</v>
      </c>
      <c r="F32" s="244">
        <f t="shared" si="0"/>
        <v>10003.5</v>
      </c>
      <c r="G32" s="235">
        <f t="shared" si="1"/>
        <v>89.09836914174245</v>
      </c>
    </row>
    <row r="33" spans="1:7" ht="15.75">
      <c r="A33" s="236" t="s">
        <v>130</v>
      </c>
      <c r="B33" s="105" t="s">
        <v>13</v>
      </c>
      <c r="C33" s="105" t="s">
        <v>36</v>
      </c>
      <c r="D33" s="30">
        <v>34899.9</v>
      </c>
      <c r="E33" s="238">
        <f>'Прил 4'!D36</f>
        <v>33799.1</v>
      </c>
      <c r="F33" s="244">
        <f t="shared" si="0"/>
        <v>1100.800000000003</v>
      </c>
      <c r="G33" s="235">
        <f t="shared" si="1"/>
        <v>96.84583623448776</v>
      </c>
    </row>
    <row r="34" spans="1:7" ht="15.75">
      <c r="A34" s="4" t="s">
        <v>76</v>
      </c>
      <c r="B34" s="2" t="s">
        <v>77</v>
      </c>
      <c r="C34" s="2"/>
      <c r="D34" s="28">
        <f>D35+D36+D38+D37</f>
        <v>36356.4</v>
      </c>
      <c r="E34" s="28">
        <f>E35+E36+E38+E37</f>
        <v>35042.8</v>
      </c>
      <c r="F34" s="234">
        <f t="shared" si="0"/>
        <v>1313.5999999999985</v>
      </c>
      <c r="G34" s="243">
        <f t="shared" si="1"/>
        <v>96.38688098931688</v>
      </c>
    </row>
    <row r="35" spans="1:7" ht="15.75">
      <c r="A35" s="236" t="s">
        <v>78</v>
      </c>
      <c r="B35" s="105">
        <v>10</v>
      </c>
      <c r="C35" s="105" t="s">
        <v>14</v>
      </c>
      <c r="D35" s="30">
        <v>2085.9</v>
      </c>
      <c r="E35" s="238">
        <f>'Прил 4'!D38</f>
        <v>2085.9</v>
      </c>
      <c r="F35" s="244">
        <f t="shared" si="0"/>
        <v>0</v>
      </c>
      <c r="G35" s="235">
        <f t="shared" si="1"/>
        <v>100</v>
      </c>
    </row>
    <row r="36" spans="1:7" ht="15.75">
      <c r="A36" s="236" t="s">
        <v>83</v>
      </c>
      <c r="B36" s="105">
        <v>10</v>
      </c>
      <c r="C36" s="105" t="s">
        <v>51</v>
      </c>
      <c r="D36" s="30">
        <v>31160.6</v>
      </c>
      <c r="E36" s="238">
        <f>'Прил 4'!D39</f>
        <v>30242.100000000002</v>
      </c>
      <c r="F36" s="244">
        <f t="shared" si="0"/>
        <v>918.4999999999964</v>
      </c>
      <c r="G36" s="235">
        <f t="shared" si="1"/>
        <v>97.05236741269425</v>
      </c>
    </row>
    <row r="37" spans="1:7" ht="15.75">
      <c r="A37" s="241" t="s">
        <v>292</v>
      </c>
      <c r="B37" s="105" t="s">
        <v>77</v>
      </c>
      <c r="C37" s="105" t="s">
        <v>36</v>
      </c>
      <c r="D37" s="30">
        <v>983.4</v>
      </c>
      <c r="E37" s="238">
        <f>'Прил 4'!D40</f>
        <v>983.4</v>
      </c>
      <c r="F37" s="244">
        <f t="shared" si="0"/>
        <v>0</v>
      </c>
      <c r="G37" s="235">
        <f t="shared" si="1"/>
        <v>100</v>
      </c>
    </row>
    <row r="38" spans="1:7" ht="15.75">
      <c r="A38" s="236" t="s">
        <v>125</v>
      </c>
      <c r="B38" s="105">
        <v>10</v>
      </c>
      <c r="C38" s="105" t="s">
        <v>12</v>
      </c>
      <c r="D38" s="30">
        <v>2126.5</v>
      </c>
      <c r="E38" s="238">
        <f>'Прил 4'!D41</f>
        <v>1731.4</v>
      </c>
      <c r="F38" s="244">
        <f t="shared" si="0"/>
        <v>395.0999999999999</v>
      </c>
      <c r="G38" s="235">
        <f t="shared" si="1"/>
        <v>81.42017399482718</v>
      </c>
    </row>
    <row r="39" spans="1:7" ht="15.75">
      <c r="A39" s="4" t="s">
        <v>131</v>
      </c>
      <c r="B39" s="2" t="s">
        <v>105</v>
      </c>
      <c r="C39" s="2"/>
      <c r="D39" s="28">
        <f>D40</f>
        <v>2704.8</v>
      </c>
      <c r="E39" s="28">
        <f>E40</f>
        <v>2593.7</v>
      </c>
      <c r="F39" s="234">
        <f t="shared" si="0"/>
        <v>111.10000000000036</v>
      </c>
      <c r="G39" s="243">
        <f t="shared" si="1"/>
        <v>95.8924874297545</v>
      </c>
    </row>
    <row r="40" spans="1:7" ht="15.75">
      <c r="A40" s="236" t="s">
        <v>126</v>
      </c>
      <c r="B40" s="105" t="s">
        <v>105</v>
      </c>
      <c r="C40" s="105" t="s">
        <v>31</v>
      </c>
      <c r="D40" s="30">
        <v>2704.8</v>
      </c>
      <c r="E40" s="30">
        <f>'Прил 4'!D43</f>
        <v>2593.7</v>
      </c>
      <c r="F40" s="244">
        <f t="shared" si="0"/>
        <v>111.10000000000036</v>
      </c>
      <c r="G40" s="235">
        <f t="shared" si="1"/>
        <v>95.8924874297545</v>
      </c>
    </row>
    <row r="41" spans="1:7" ht="15.75">
      <c r="A41" s="9" t="s">
        <v>222</v>
      </c>
      <c r="B41" s="2" t="s">
        <v>67</v>
      </c>
      <c r="C41" s="2"/>
      <c r="D41" s="28">
        <f>D42</f>
        <v>5683.9</v>
      </c>
      <c r="E41" s="28">
        <f>E42</f>
        <v>5683.9</v>
      </c>
      <c r="F41" s="234">
        <f t="shared" si="0"/>
        <v>0</v>
      </c>
      <c r="G41" s="243">
        <f t="shared" si="1"/>
        <v>100</v>
      </c>
    </row>
    <row r="42" spans="1:7" ht="15.75">
      <c r="A42" s="239" t="s">
        <v>219</v>
      </c>
      <c r="B42" s="105" t="s">
        <v>67</v>
      </c>
      <c r="C42" s="105" t="s">
        <v>31</v>
      </c>
      <c r="D42" s="30">
        <v>5683.9</v>
      </c>
      <c r="E42" s="30">
        <f>'Прил 4'!D45</f>
        <v>5683.9</v>
      </c>
      <c r="F42" s="244">
        <f t="shared" si="0"/>
        <v>0</v>
      </c>
      <c r="G42" s="235">
        <f t="shared" si="1"/>
        <v>100</v>
      </c>
    </row>
    <row r="43" spans="1:7" ht="63">
      <c r="A43" s="5" t="s">
        <v>146</v>
      </c>
      <c r="B43" s="2" t="s">
        <v>58</v>
      </c>
      <c r="C43" s="2"/>
      <c r="D43" s="28">
        <f>D44</f>
        <v>39608.8</v>
      </c>
      <c r="E43" s="28">
        <f>E44</f>
        <v>39608.8</v>
      </c>
      <c r="F43" s="234">
        <f t="shared" si="0"/>
        <v>0</v>
      </c>
      <c r="G43" s="243">
        <f t="shared" si="1"/>
        <v>100</v>
      </c>
    </row>
    <row r="44" spans="1:7" ht="47.25">
      <c r="A44" s="236" t="s">
        <v>120</v>
      </c>
      <c r="B44" s="105" t="s">
        <v>58</v>
      </c>
      <c r="C44" s="105" t="s">
        <v>14</v>
      </c>
      <c r="D44" s="30">
        <v>39608.8</v>
      </c>
      <c r="E44" s="30">
        <f>'Прил 4'!D47</f>
        <v>39608.8</v>
      </c>
      <c r="F44" s="244">
        <f t="shared" si="0"/>
        <v>0</v>
      </c>
      <c r="G44" s="235">
        <f t="shared" si="1"/>
        <v>100</v>
      </c>
    </row>
    <row r="45" spans="1:7" ht="18.75">
      <c r="A45" s="3" t="s">
        <v>128</v>
      </c>
      <c r="B45" s="6"/>
      <c r="C45" s="6"/>
      <c r="D45" s="28">
        <f>D7+D14+D17+D21+D25+D31+D34+D39+D41+D43+D23</f>
        <v>966635.4000000003</v>
      </c>
      <c r="E45" s="28">
        <f>E7+E14+E17+E21+E25+E31+E34+E39+E41+E43+E23</f>
        <v>901235.2000000002</v>
      </c>
      <c r="F45" s="234">
        <f t="shared" si="0"/>
        <v>65400.20000000007</v>
      </c>
      <c r="G45" s="243">
        <f t="shared" si="1"/>
        <v>93.23424323172935</v>
      </c>
    </row>
  </sheetData>
  <sheetProtection/>
  <mergeCells count="5">
    <mergeCell ref="A1:G1"/>
    <mergeCell ref="G4:H4"/>
    <mergeCell ref="A5:G5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Бодяло ЕН</cp:lastModifiedBy>
  <cp:lastPrinted>2015-06-11T03:40:41Z</cp:lastPrinted>
  <dcterms:created xsi:type="dcterms:W3CDTF">2004-09-01T05:21:12Z</dcterms:created>
  <dcterms:modified xsi:type="dcterms:W3CDTF">2016-09-23T03:44:14Z</dcterms:modified>
  <cp:category/>
  <cp:version/>
  <cp:contentType/>
  <cp:contentStatus/>
</cp:coreProperties>
</file>