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85" yWindow="1455" windowWidth="14730" windowHeight="9570" activeTab="0"/>
  </bookViews>
  <sheets>
    <sheet name="Прил 6" sheetId="1" r:id="rId1"/>
    <sheet name="Прил 7" sheetId="2" r:id="rId2"/>
    <sheet name="Прил 8" sheetId="3" r:id="rId3"/>
  </sheets>
  <definedNames>
    <definedName name="_xlnm._FilterDatabase" localSheetId="1" hidden="1">'Прил 7'!$A$8:$D$551</definedName>
    <definedName name="_xlnm._FilterDatabase" localSheetId="2" hidden="1">'Прил 8'!$A$8:$G$769</definedName>
    <definedName name="_xlnm.Print_Area" localSheetId="1">'Прил 7'!$A$1:$E$487</definedName>
    <definedName name="_xlnm.Print_Area" localSheetId="2">'Прил 8'!$A$1:$G$769</definedName>
  </definedNames>
  <calcPr fullCalcOnLoad="1"/>
</workbook>
</file>

<file path=xl/sharedStrings.xml><?xml version="1.0" encoding="utf-8"?>
<sst xmlns="http://schemas.openxmlformats.org/spreadsheetml/2006/main" count="5177" uniqueCount="552">
  <si>
    <t>Культура</t>
  </si>
  <si>
    <t>06</t>
  </si>
  <si>
    <t>08</t>
  </si>
  <si>
    <t>01</t>
  </si>
  <si>
    <t>500</t>
  </si>
  <si>
    <t xml:space="preserve">08 </t>
  </si>
  <si>
    <t>07</t>
  </si>
  <si>
    <t>02</t>
  </si>
  <si>
    <t>Общее образование</t>
  </si>
  <si>
    <t>ОБРАЗОВАНИЕ</t>
  </si>
  <si>
    <t>04</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</si>
  <si>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</si>
  <si>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</si>
  <si>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Дошкольное образование</t>
  </si>
  <si>
    <t>Молодежная политика и оздоровление детей</t>
  </si>
  <si>
    <t>Обеспечение деятельности финансовых, налоговых и таможенных органов и органов финансового (финансово-бюджетного) надзора</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</si>
  <si>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</si>
  <si>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</si>
  <si>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</si>
  <si>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</si>
  <si>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14</t>
  </si>
  <si>
    <t>НАЦИОНАЛЬНАЯ ЭКОНОМИКА</t>
  </si>
  <si>
    <t>Другие вопросы в области национальной экономики</t>
  </si>
  <si>
    <t>12</t>
  </si>
  <si>
    <t xml:space="preserve"> </t>
  </si>
  <si>
    <t>05</t>
  </si>
  <si>
    <t>09</t>
  </si>
  <si>
    <t>СОЦИАЛЬНАЯ ПОЛИТИКА</t>
  </si>
  <si>
    <t>10</t>
  </si>
  <si>
    <t>Пенсионное обеспечение</t>
  </si>
  <si>
    <t>Социальное обеспечение населения</t>
  </si>
  <si>
    <t>Другие вопросы в области образования</t>
  </si>
  <si>
    <t>13</t>
  </si>
  <si>
    <t>11</t>
  </si>
  <si>
    <t>Сумма</t>
  </si>
  <si>
    <t>903</t>
  </si>
  <si>
    <t>904</t>
  </si>
  <si>
    <t>905</t>
  </si>
  <si>
    <t>Резервные фонды</t>
  </si>
  <si>
    <t>906</t>
  </si>
  <si>
    <t>В С Е Г О</t>
  </si>
  <si>
    <t>Дотации на выравнивание бюджетной обеспеченности  субъектов Российской Федерации и муниципальных образований</t>
  </si>
  <si>
    <t>к решению  Думы г.Бодайбо и района</t>
  </si>
  <si>
    <t>Наименование</t>
  </si>
  <si>
    <t>(тыс. рублей)</t>
  </si>
  <si>
    <t>Другие вопросы в области социальной политики</t>
  </si>
  <si>
    <t>Массовый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</si>
  <si>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</si>
  <si>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ИТОГО РАСХОДОВ</t>
  </si>
  <si>
    <t xml:space="preserve">Другие вопросы в области  культуры, кинематографии </t>
  </si>
  <si>
    <t xml:space="preserve">Другие вопросы в области культуры, кинематографии </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</si>
  <si>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</si>
  <si>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</si>
  <si>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</si>
  <si>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902</t>
  </si>
  <si>
    <t>Профессиональная подготовка, переподготовка и повышение квалификации</t>
  </si>
  <si>
    <t>600</t>
  </si>
  <si>
    <t>Другие вопросы в области национальной безопасности и правоохранительной деятельности</t>
  </si>
  <si>
    <t>КУЛЬТУРА,  КИНЕМАТОГРАФИЯ</t>
  </si>
  <si>
    <t xml:space="preserve">КУЛЬТУРА, КИНЕМАТОГРАФИЯ </t>
  </si>
  <si>
    <t>Приложение 7</t>
  </si>
  <si>
    <t>Жилищно-коммунальное хозяйство</t>
  </si>
  <si>
    <t>100</t>
  </si>
  <si>
    <t>200</t>
  </si>
  <si>
    <t>Иные бюджетные ассигнования</t>
  </si>
  <si>
    <t>800</t>
  </si>
  <si>
    <t>400</t>
  </si>
  <si>
    <t>300</t>
  </si>
  <si>
    <t>Социальное обеспечение и иные выплаты населению</t>
  </si>
  <si>
    <t xml:space="preserve">Межбюджетные трансферты </t>
  </si>
  <si>
    <t>Рз</t>
  </si>
  <si>
    <t>Транспорт</t>
  </si>
  <si>
    <t>907</t>
  </si>
  <si>
    <t>Периодическая печать и издательства</t>
  </si>
  <si>
    <t>СРЕДСТВА МАССОВОЙ ИНФОРМАЦИИ</t>
  </si>
  <si>
    <t xml:space="preserve">07 </t>
  </si>
  <si>
    <t>Непрограммные расходы</t>
  </si>
  <si>
    <t>Другие вопросы в области охраны окружающей среды</t>
  </si>
  <si>
    <t xml:space="preserve">06 </t>
  </si>
  <si>
    <t>ОХРАНА ОКРУЖАЮЩЕЙ СРЕДЫ</t>
  </si>
  <si>
    <t>Предоставление субсидий  бюджетным, автономным учреждениям и иным некоммерческим организациям</t>
  </si>
  <si>
    <t xml:space="preserve">РАСПРЕДЕЛЕНИЕ БЮДЖЕТНЫХ АССИГНОВАНИЙ </t>
  </si>
  <si>
    <t xml:space="preserve">ПО РАЗДЕЛАМ И ПОДРАЗДЕЛАМ  КЛАССИФИКАЦИИ РАСХОДОВ БЮДЖЕТОВ </t>
  </si>
  <si>
    <t>КЦСР</t>
  </si>
  <si>
    <t>КВР</t>
  </si>
  <si>
    <t>ПР</t>
  </si>
  <si>
    <t>КВСР</t>
  </si>
  <si>
    <t xml:space="preserve">ВЕДОМСТВЕННАЯ СТРУКТУРА РАСХОДОВ  БЮДЖЕТА </t>
  </si>
  <si>
    <t>Охрана семьи и детства</t>
  </si>
  <si>
    <t>Сельское хозяйство и рыболовство</t>
  </si>
  <si>
    <t>Осуществление отдельных областных государственных полномочий в сфере обращения с безнадзорными собаками и кошками в Иркутской области</t>
  </si>
  <si>
    <t>Содержание и обеспечение деятельности муниципальных служащих, осуществляющих областные государственные полномочия по предоставлению гражданам субсидий на оплату жилых помещений и коммунальных услуг</t>
  </si>
  <si>
    <t>Предоставление гражданам субсидий на оплату жилых помещений и коммунальных услуг</t>
  </si>
  <si>
    <t>Осуществление отдельных областных государственных полномочий по предоставлению мер социальной поддержки многодетным и малоимущим семьям</t>
  </si>
  <si>
    <t>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</si>
  <si>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</si>
  <si>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Осуществление отдельных областных государственных полномочий в сфере труда</t>
  </si>
  <si>
    <t>Осуществление отдельных государственных полномочий в области производства и оборота этилового спирта, алкогольной и спиртосодержащей продукции</t>
  </si>
  <si>
    <t>Осуществление областных государственных полномочий по определению персонального состава и обеспечению деятельности административных комиссий</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</si>
  <si>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</si>
  <si>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</si>
  <si>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"Реализация дополнительного образования в сфере культуры"</t>
  </si>
  <si>
    <t>Основное мероприятие "Осуществление библиотечного, библиографического и информационного обслуживания жителей"</t>
  </si>
  <si>
    <t>Основное мероприятие "Обеспечение сохранности и доступности населению музейных фондов"</t>
  </si>
  <si>
    <t>Основное мероприятие "Проведение работ по повышению энергоэффективности в учреждениях образования и культуры"</t>
  </si>
  <si>
    <t>Основное мероприятие "Проведение капитального  и текущего ремонта объектов муниципальной собственности"</t>
  </si>
  <si>
    <t>Проведение капитального и текущего ремонтов объектов управления культуры</t>
  </si>
  <si>
    <t>Организация деятельности городского парка культуры</t>
  </si>
  <si>
    <t>Модернизация досугового центра поселка Мамакан</t>
  </si>
  <si>
    <t>Комплектование библиотечного фонда</t>
  </si>
  <si>
    <t>Комплектование книжных фондов библиотек муниципальных образований Иркутской области</t>
  </si>
  <si>
    <t>Комплектование книжных фондов библиотек муниципальных образований и государственных библиотек городов Москвы и Санкт-Петербурга</t>
  </si>
  <si>
    <t>Основное мероприятие "Проведение капитального и текущего ремонта объектов муниципальной собственности"</t>
  </si>
  <si>
    <t>Основное мероприятие "Осуществление реализации Программы"</t>
  </si>
  <si>
    <t>Основное мероприятие "Организация предоставления доступного и качественного дошкольного образования в дошкольных образовательных организациях"</t>
  </si>
  <si>
    <t>Обеспечение бесплатным питанием детей дошкольного и школьного возраста, посещающих муниципальные образовательные организации</t>
  </si>
  <si>
    <t>Обеспечение среднесуточного набора продуктов питания детей с туберкулезной интоксикацией, нуждающихся в длительном лечении</t>
  </si>
  <si>
    <t>Основное мероприятие "Создание безопасных условий пребывания учащихся, воспитанников и работников в образовательных организациях"</t>
  </si>
  <si>
    <t>Обеспечение безопасного образовательного пространства для всех участников учебного процесса</t>
  </si>
  <si>
    <t>Основное мероприятие "Реализация мер, направленных на обеспечение учреждений образования, культуры, здравоохранения квалифицированными кадрами"</t>
  </si>
  <si>
    <t>Проведение капитального и текущего ремонтов объектов управления образования</t>
  </si>
  <si>
    <t>Основное мероприятие  "Организация предоставления доступного и качественного общего образования  на основе введения и реализации федеральных государственных образовательных стандартов нового поколения"</t>
  </si>
  <si>
    <t>Основное мероприятие "Организация предоставления доступного и качественного дополнительного образования детей"</t>
  </si>
  <si>
    <t>Основное мероприятие "Совершенствование  организационного, методического, экономического механизмов функционирования системы образования района"</t>
  </si>
  <si>
    <t>Обеспечение отдыха, оздоровления и занятости детей</t>
  </si>
  <si>
    <t>Обеспечение комплекса мер, направленных на выявление, развитие, поддержку, стимулирование талантливых и мотивированных детей</t>
  </si>
  <si>
    <t>Основное мероприятие "Совершенствование механизмов мотивации педагогов к повышению качества работы и непрерывному профессиональному развитию"</t>
  </si>
  <si>
    <t>Обучение работников сферы образования через организацию семинаров, вебинаров, конференций,  стажировочных площадок, в том числе с привлечением преподавателей учебных заведений</t>
  </si>
  <si>
    <t>Создание условий для эффективной мотивации педагогического труда</t>
  </si>
  <si>
    <t>Прочие непрограммные расходы</t>
  </si>
  <si>
    <t>Компенсация расходов, связанных с выездом из района, работникам муниципальных  учреждений,  финансируемых из бюджета муниципального образования города Бодайбо и района</t>
  </si>
  <si>
    <t>Основное мероприятие "Обеспечение исполнения полномочий,  возложенных на органы местного самоуправления по решению вопросов местного значения"</t>
  </si>
  <si>
    <t xml:space="preserve">Основное мероприятие "Информационное освещение деятельности органов местного самоуправления" </t>
  </si>
  <si>
    <t>Размещение в телевизионном эфире программ о деятельности органов местного самоуправления</t>
  </si>
  <si>
    <t>Основное мероприятие "Обеспечение сохранности архивных фондов"</t>
  </si>
  <si>
    <t>Проведение капитального и текущего ремонтов других объектов муниципальной собственности</t>
  </si>
  <si>
    <t>Денежные выплаты  Почетным гражданам города Бодайбо и района</t>
  </si>
  <si>
    <t>Премии лицам, награжденным Почетной грамотой мэра города Бодайбо и района</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</si>
  <si>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</si>
  <si>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Основное мероприятие "Сбор, обмен информацией, своевременное реагирование на сообщения об угрозе и возникновении чрезвычайных ситуаций"</t>
  </si>
  <si>
    <t>Приобретение и установка камер видеонаблюдения</t>
  </si>
  <si>
    <t xml:space="preserve">03 </t>
  </si>
  <si>
    <t>Основное мероприятие "Организация транспортного обслуживания населения между поселениями в границах муниципального района"</t>
  </si>
  <si>
    <t>Предоставление субсидии в целях возмещения затрат, связанных с предоставлением транспортных услуг населению и организацией  транспортного обслуживания населения между поселениями в границах муниципального района</t>
  </si>
  <si>
    <t xml:space="preserve">904 </t>
  </si>
  <si>
    <t>Основное мероприятие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</si>
  <si>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 xml:space="preserve">Основное мероприятие "Финансовая поддержка начинающих - гранты начинающим на создание собственного бизнеса" </t>
  </si>
  <si>
    <t>Основное мероприятие "Обеспечение проведения оценки по определению размера платы за установку и эксплуатацию рекламных конструкций, проведения работы по демонтажу рекламных конструкций"</t>
  </si>
  <si>
    <t>Основное мероприятие "Обеспечение формирования, постановки на государственный кадастровый учет земельных участков, проведения оценки земельных участков"</t>
  </si>
  <si>
    <t>Проведение изыскательных работ</t>
  </si>
  <si>
    <t>Межевание земельных участков</t>
  </si>
  <si>
    <t>Муниципальная программа «Молодым семьям – доступное жилье» на 2015-2020 годы</t>
  </si>
  <si>
    <t>Основное мероприятие "Предоставление социальной  выплаты молодым семьям для улучшения жилищных условий"</t>
  </si>
  <si>
    <t>Основное мероприятие "Организация и проведение физкультурно-оздоровительных и спортивно-массовых мероприятий"</t>
  </si>
  <si>
    <t>Организация и проведение районных первенств, турниров, соревнований по отдельным видам спорта</t>
  </si>
  <si>
    <t xml:space="preserve">Здравоохранение </t>
  </si>
  <si>
    <t>Другие вопросы в области здравоохранения</t>
  </si>
  <si>
    <t>Основное мероприятие "Развитие информационной системы управления муниципальными финансами"</t>
  </si>
  <si>
    <t>Основное мероприятие "Повышение финансовой устойчивости бюджетов муниципальных образований Бодайбинского района"</t>
  </si>
  <si>
    <t>Основное мероприятие "Создание условий для организации культурно-досуговой деятельности населения"</t>
  </si>
  <si>
    <t>Основное мероприятие "Обеспечение деятельности муниципального казенного учреждения "Управление капитального строительства администрации города Бодайбо и района" при реализации Программы"</t>
  </si>
  <si>
    <t>к решению  Думы города Бодайбо и района</t>
  </si>
  <si>
    <t xml:space="preserve">Подпрограмма "Организация составления и исполнения бюджета муниципального образования города Бодайбо и района, управление муниципальными финансами" </t>
  </si>
  <si>
    <t>Выплата премии мэра города Бодайбо и района одаренным детям</t>
  </si>
  <si>
    <t xml:space="preserve">Подпрограмма "Совершенствование управления и распоряжения муниципальным имуществом муниципального образования города Бодайбо и района" </t>
  </si>
  <si>
    <t xml:space="preserve">Мероприятия по обслуживанию камер видеонаблюдения установленных на территории города Бодайбо </t>
  </si>
  <si>
    <t>Подпрограмма  "Повышение эффективности бюджетных расходов в муниципальном образовании города Бодайбо и района"</t>
  </si>
  <si>
    <t>Основное мероприятие "Осуществление отдельных полномочий по учету средств резервного фонда администрации города Бодайбо и района, а также исполнение судебных актов, управление муниципальным долгом и его обслуживание"</t>
  </si>
  <si>
    <t>Предоставление дотаций на выравнивание бюджетной обеспеченности поселений из районного фонда финансовой поддержки поселений муниципального образования города Бодайбо и района</t>
  </si>
  <si>
    <t>Обеспечение деятельности аппарата Думы города Бодайбо и района</t>
  </si>
  <si>
    <t xml:space="preserve">Единовременное денежное поощрение лицам, награжденным  Почетной грамотой  Думы муниципального образования города Бодайбо и района </t>
  </si>
  <si>
    <t>Функционирование Ревизионной комиссии муниципального образования города Бодайбо и района</t>
  </si>
  <si>
    <t>Обеспечение деятельности  Ревизионной комиссии  города Бодайбо и района</t>
  </si>
  <si>
    <t>Осуществление отдельных полномочий по учету резервного фонда администрации города Бодайбо и района</t>
  </si>
  <si>
    <t>Основное мероприятие "Оценка объектов недвижимости, признание прав и регулирование отношений по объектам муниципальной собственности (инвентаризация и паспортизация объектов недвижимости)"</t>
  </si>
  <si>
    <t>РАСПРЕДЕЛЕНИЕ БЮДЖЕТНЫХ АССИГНОВАНИЙ ПО ЦЕЛЕВЫМ СТАТЬЯМ</t>
  </si>
  <si>
    <t xml:space="preserve">(МУНИЦИПАЛЬНЫМ ПРОГРАММАМ И НЕПРОГРАММНЫМ НАПРАВЛЕНИЯМ ДЕЯТЕЛЬНОСТИ),   </t>
  </si>
  <si>
    <t>Основное мероприятие  "Организация охраны общественного порядка на территории муниципального образования города Бодайбо и района"</t>
  </si>
  <si>
    <t>Основное мероприятие "Обеспечение эффективного управления муниципальными финансами, формирования и организации исполнения бюджета муниципального образования города Бодайбо и района"</t>
  </si>
  <si>
    <t xml:space="preserve">Подпрограмма "Повышение эффективности использования земельных участков, расположенных на территории муниципального образования города Бодайбо и района" </t>
  </si>
  <si>
    <t>Председатель Ревизионной комиссии  города Бодайбо и района и его заместители</t>
  </si>
  <si>
    <t xml:space="preserve">Аудиторы Ревизионной комиссии  города Бодайбо и района </t>
  </si>
  <si>
    <t>Капитальные вложения в объекты государственной (муниципальной) собственности</t>
  </si>
  <si>
    <t>Непрограммные расходы на осуществление государственных полномочий</t>
  </si>
  <si>
    <t xml:space="preserve">ОБРАЗОВАНИЕ </t>
  </si>
  <si>
    <t>Обеспечение участия спортсменов, сборных команд муниципального образования города Бодайбо и района в соревнованиях различного уровня</t>
  </si>
  <si>
    <t>ЗДРАВООХРАНЕНИЕ</t>
  </si>
  <si>
    <t>УПРАВЛЕНИЕ КУЛЬТУРЫ АДМИНИСТРАЦИИ МУНИЦИПАЛЬНОГО ОБРАЗОВАНИЯ  ГОРОДА БОДАЙБО  И РАЙОНА</t>
  </si>
  <si>
    <t>УПРАВЛЕНИЕ ОБРАЗОВАНИЯ АДМИНИСТРАЦИИ МУНИЦИПАЛЬНОГО ОБРАЗОВАНИЯ ГОРОДА БОДАЙБО И РАЙОНА</t>
  </si>
  <si>
    <t>АДМИНИСТРАЦИЯ МУНИЦИПАЛЬНОГО ОБРАЗОВАНИЯ ГОРОДА БОДАЙБО И РАЙОНА</t>
  </si>
  <si>
    <t>ФИНАНСОВОЕ УПРАВЛЕНИЕ АДМИНИСТРАЦИИ ГОРОДА БОДАЙБО И РАЙОНА</t>
  </si>
  <si>
    <t>ДУМА МУНИЦИПАЛЬНОГО ОБРАЗОВАНИЯ ГОРОДА БОДАЙБО И РАЙОНА</t>
  </si>
  <si>
    <t>Функционирование Думы муниципального образования города Бодайбо и района</t>
  </si>
  <si>
    <t>Председатель Думы города Бодайбо и района</t>
  </si>
  <si>
    <t>Функционирование Думы муниципального образования горогда Бодайбо и района</t>
  </si>
  <si>
    <t>РЕВИЗИОННАЯ КОМИССИЯ МУНИЦИПАЛЬНОГО ОБРАЗОВАНИЯ ГОРОДА БОДАЙБО И РАЙОНА</t>
  </si>
  <si>
    <t>Основное мероприятие  "Осуществление мероприятий по профилактике терроризма и экстремизма на территории Бодайбинского района"</t>
  </si>
  <si>
    <t>Организация и проведение комплексных физкультурно-оздоровительных и спортивно-массовых мероприятий</t>
  </si>
  <si>
    <t xml:space="preserve">Подпрограмма "Развитие системы распространения наружной рекламы в муниципальном образовании города Бодайбо и района" </t>
  </si>
  <si>
    <t>Выплаты пенсии за выслугу лет гражданам, замещавшим должности  муниципальной службы в муниципальном образовании города Бодайбо и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</si>
  <si>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</si>
  <si>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</si>
  <si>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Мероприятия в сфере обращения с безнадзорными собаками и кошками на территории Бодайбинского района</t>
  </si>
  <si>
    <t>Капитальный ремонт загородного детского оздоровительного лагеря «Звездочка»</t>
  </si>
  <si>
    <t>Муниципальная Программа "Развитие культуры Бодайбинского района" на 2015-2020 годы</t>
  </si>
  <si>
    <t>02 0 00 00000</t>
  </si>
  <si>
    <t>02 0 01 00000</t>
  </si>
  <si>
    <t>02 0 01 72160</t>
  </si>
  <si>
    <t>02 0 01 10210</t>
  </si>
  <si>
    <t>Расходы на обеспечение деятельности (оказание услуг) муниципальных  учреждений  (организаций)</t>
  </si>
  <si>
    <t>02 0 01 10280</t>
  </si>
  <si>
    <t xml:space="preserve">Организация и проведение культурно-массовых мероприятий </t>
  </si>
  <si>
    <t>02 0 01 10290</t>
  </si>
  <si>
    <t>03 0 00 00000</t>
  </si>
  <si>
    <t>Муниципальная программа "Развитие территории муниципального образования города Бодайбо и района" на 2015-2020 годы</t>
  </si>
  <si>
    <t>Муниципальная программа "Повышение качества управления муниципальными финансами и муниципальным имуществом муниципального образования города  Бодайбо и района" на 2015-2020 годы</t>
  </si>
  <si>
    <t>Муниципальная программа "Развитие системы образования Бодайбинского района" на 2015-2020 годы</t>
  </si>
  <si>
    <t>Муниципальная программа «Развитие молодежной политики в Бодайбинском районе» на 2015-2020 годы</t>
  </si>
  <si>
    <t>03 3 00 00000</t>
  </si>
  <si>
    <t>03 3 01 00000</t>
  </si>
  <si>
    <t>03 3 01 19990</t>
  </si>
  <si>
    <t>Реализация направлений расходов основного мероприятия, подпрограммы муниципальной программы Бодайбинского муниципального образования</t>
  </si>
  <si>
    <t>Подпрограмма "Кадровое обеспечение учреждений образования, культуры, здравоохранения муниципального образования города Бодайбо и района" на 2015-2020 годы</t>
  </si>
  <si>
    <t>03 4 00 00000</t>
  </si>
  <si>
    <t>03 4 01 00000</t>
  </si>
  <si>
    <t>03 4 01 19990</t>
  </si>
  <si>
    <t>Основное мероприятие "Переподготовка и повышение квалификации"</t>
  </si>
  <si>
    <t>02 0 06 00000</t>
  </si>
  <si>
    <t>02 0 06 10120</t>
  </si>
  <si>
    <t xml:space="preserve">Переподготовка и повышение квалификации муниципальных служащих </t>
  </si>
  <si>
    <t>02 0 06 10220</t>
  </si>
  <si>
    <t>Переподготовка и повышение квалификации специалистов и служащих муниципальных учреждений</t>
  </si>
  <si>
    <t>02 0 02 00000</t>
  </si>
  <si>
    <t>02 0 02 10210</t>
  </si>
  <si>
    <t>02 0 02 10280</t>
  </si>
  <si>
    <t>02 0 02 10300</t>
  </si>
  <si>
    <t>02 0 02 S2100</t>
  </si>
  <si>
    <t>02 0 02 72160</t>
  </si>
  <si>
    <t>02 0 03 00000</t>
  </si>
  <si>
    <t>02 0 03 10210</t>
  </si>
  <si>
    <t>02 0 03 10280</t>
  </si>
  <si>
    <t>02 0 03 10310</t>
  </si>
  <si>
    <t>02 0 03 51440</t>
  </si>
  <si>
    <t>02 0 03 72160</t>
  </si>
  <si>
    <t>02 0 04 00000</t>
  </si>
  <si>
    <t>02 0 04 10210</t>
  </si>
  <si>
    <t>02 0 04 10280</t>
  </si>
  <si>
    <t>02 0 04 72160</t>
  </si>
  <si>
    <t>06 0 00 00000</t>
  </si>
  <si>
    <t>06 0 01 00000</t>
  </si>
  <si>
    <t>06 0 01 10720</t>
  </si>
  <si>
    <t>02 0 05 00000</t>
  </si>
  <si>
    <t>02 0 05 10110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</si>
  <si>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</si>
  <si>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</si>
  <si>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02 0 05 10190</t>
  </si>
  <si>
    <t>02 0 05 10210</t>
  </si>
  <si>
    <t xml:space="preserve">01 0 00 00000 </t>
  </si>
  <si>
    <t>01 0 01 00000</t>
  </si>
  <si>
    <t>01 0 01 10210</t>
  </si>
  <si>
    <t>01 0 01 10230</t>
  </si>
  <si>
    <t>01 0 01 72160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</si>
  <si>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</si>
  <si>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01 0 01 73010</t>
  </si>
  <si>
    <t>01 0 01 S2060</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</si>
  <si>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муниципального образования г.Бодайбо и района</t>
  </si>
  <si>
    <t>01 0 01 S2160</t>
  </si>
  <si>
    <t>Основное мероприятие "Создание условий для выявления талантливых и мотивированных детей и детей с ограниченными возможностями здоровья"</t>
  </si>
  <si>
    <t>01 0 04 00000</t>
  </si>
  <si>
    <t>01 0 04 10240</t>
  </si>
  <si>
    <t>Проведение мер по выявлению и сопровождению детей с ограниченными возможностями здоровья</t>
  </si>
  <si>
    <t>01 0 08 00000</t>
  </si>
  <si>
    <t>01 0 08 10320</t>
  </si>
  <si>
    <t xml:space="preserve">03 3 00 00000   </t>
  </si>
  <si>
    <t>01 0 00 00000</t>
  </si>
  <si>
    <t>01 0 02 10210</t>
  </si>
  <si>
    <t>01 0 02 10230</t>
  </si>
  <si>
    <t>01 0 02 72160</t>
  </si>
  <si>
    <t>01 0 02 73020</t>
  </si>
  <si>
    <t>01 0 03 00000</t>
  </si>
  <si>
    <t>01 0 03 10210</t>
  </si>
  <si>
    <t>01 0 03 72160</t>
  </si>
  <si>
    <t>06 0 01 10710</t>
  </si>
  <si>
    <t>01 0 09 00000</t>
  </si>
  <si>
    <t>01 0 09 10120</t>
  </si>
  <si>
    <t>01 0 09 10220</t>
  </si>
  <si>
    <t>Основное мероприятие " Переподготовка и повышение квалификации"</t>
  </si>
  <si>
    <t>Основное мероприятие "Создание условий для организации отдыха, оздоровления и занятости детей и подростков"</t>
  </si>
  <si>
    <t>01 0 05 00000</t>
  </si>
  <si>
    <t>01 0 05 10330</t>
  </si>
  <si>
    <t>01 0 05 S2080</t>
  </si>
  <si>
    <t>01 0 04 10250</t>
  </si>
  <si>
    <t>01 0 06 00000</t>
  </si>
  <si>
    <t>01 0 06 10260</t>
  </si>
  <si>
    <t>01 0 06 10270</t>
  </si>
  <si>
    <t>01 0 07 00000</t>
  </si>
  <si>
    <t>01 0 07 10110</t>
  </si>
  <si>
    <t>01 0 07 10190</t>
  </si>
  <si>
    <t>01 0 07 10210</t>
  </si>
  <si>
    <t>01 0 07 72160</t>
  </si>
  <si>
    <t>90 0 00 00000</t>
  </si>
  <si>
    <t>93 0 00 00000</t>
  </si>
  <si>
    <t>93 0 00 18400</t>
  </si>
  <si>
    <t>95 0 00 00000</t>
  </si>
  <si>
    <t>95 0 00 73050</t>
  </si>
  <si>
    <t>Подпрограмма "Совершенствование муниципального управления" на 2015-2020 годы</t>
  </si>
  <si>
    <t>03 1 00 00000</t>
  </si>
  <si>
    <t>03 1 01 00000</t>
  </si>
  <si>
    <t>03 1 01 10110</t>
  </si>
  <si>
    <t>03 1 01 10190</t>
  </si>
  <si>
    <t>03 1 01 10210</t>
  </si>
  <si>
    <t>03 1 01 72160</t>
  </si>
  <si>
    <t>03 1 02 00000</t>
  </si>
  <si>
    <t>06 0 01 10730</t>
  </si>
  <si>
    <t>03 1 04 00000</t>
  </si>
  <si>
    <t>03 1 04 10160</t>
  </si>
  <si>
    <t>03 1 02 10210</t>
  </si>
  <si>
    <t>03 1 02 72160</t>
  </si>
  <si>
    <t>06 0 03 00000</t>
  </si>
  <si>
    <t>06 0 03 10210</t>
  </si>
  <si>
    <t>07 0 00 00000</t>
  </si>
  <si>
    <t>07 3 00 00000</t>
  </si>
  <si>
    <t>07 3 01 00000</t>
  </si>
  <si>
    <t>07 3 01 19990</t>
  </si>
  <si>
    <t>07 5 00 00000</t>
  </si>
  <si>
    <t>07 5 01 00000</t>
  </si>
  <si>
    <t>07 5 01 19990</t>
  </si>
  <si>
    <t>93 0 00 18200</t>
  </si>
  <si>
    <t>93 0 00 18300</t>
  </si>
  <si>
    <t>95 0 00 73070</t>
  </si>
  <si>
    <t>95 0 00 73130</t>
  </si>
  <si>
    <t>95 0 00 73140</t>
  </si>
  <si>
    <t>95 0 00 73150</t>
  </si>
  <si>
    <t>03 1 03 00000</t>
  </si>
  <si>
    <t>03 1 03 10210</t>
  </si>
  <si>
    <t>03 1 03 10530</t>
  </si>
  <si>
    <t>03 1 03 72160</t>
  </si>
  <si>
    <t>Подпрограмма "Профилактика правонарушений в муниципальном образовании города Бодайбо и района" на 2015-2020  годы</t>
  </si>
  <si>
    <t>03 5 00 00000</t>
  </si>
  <si>
    <t>03 5 01 00000</t>
  </si>
  <si>
    <t>03 5 01 10510</t>
  </si>
  <si>
    <t>Подпрограмма "Профилактика терроризма и экстремизма в муниципальном образовании города Бодайбо и района" на 2015-2020 годы</t>
  </si>
  <si>
    <t>03 6 00 00000</t>
  </si>
  <si>
    <t>03 6 01 00000</t>
  </si>
  <si>
    <t>03 6 01 10520</t>
  </si>
  <si>
    <t>93 0 00 18600</t>
  </si>
  <si>
    <t>95 0 00 73120</t>
  </si>
  <si>
    <t>03 1 06 00000</t>
  </si>
  <si>
    <t>03 1 06 10400</t>
  </si>
  <si>
    <t>03 1 07 72360</t>
  </si>
  <si>
    <t>03 1 07 00000</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</si>
  <si>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 за счет средств бюджета муниципального образования г.Бодайбо и района</t>
  </si>
  <si>
    <t>03 1 07 S2360</t>
  </si>
  <si>
    <t>Подпрограмма "Содействие развитию малого и среднего предпринимательства города Бодайбо и района" на 2015-2020 годы</t>
  </si>
  <si>
    <t>03 2 00 00000</t>
  </si>
  <si>
    <t>03 2 01 00000</t>
  </si>
  <si>
    <t>03 2 01 L0640</t>
  </si>
  <si>
    <t>Софинансирование расходов на реализацию мероприятий по государственной поддержке малого и среднего предпринимательства, включая крестьянские (фермерские) хозяйства</t>
  </si>
  <si>
    <t>07 4 00 00000</t>
  </si>
  <si>
    <t>07 4 01 00000</t>
  </si>
  <si>
    <t>07 4 01 19990</t>
  </si>
  <si>
    <t>03 7 00 00000</t>
  </si>
  <si>
    <t>03 7 01 00000</t>
  </si>
  <si>
    <t>03 7 01 10550</t>
  </si>
  <si>
    <t>03 7 01 10560</t>
  </si>
  <si>
    <t>03 7 01 10570</t>
  </si>
  <si>
    <t>06 0 02 00000</t>
  </si>
  <si>
    <t>03 1 05 00000</t>
  </si>
  <si>
    <t>03 1 05 10120</t>
  </si>
  <si>
    <t>03 1 05 10220</t>
  </si>
  <si>
    <t>06 0 03 10220</t>
  </si>
  <si>
    <t>Подпрограмма «Молодежь Бодайбинского района» на 2015-2020 годы</t>
  </si>
  <si>
    <t>04 0 00 00000</t>
  </si>
  <si>
    <t>04 1 00 00000</t>
  </si>
  <si>
    <t>Основное мероприятие "Комплекс мер, направленных на гражданское становление и самореализацию молодежи"</t>
  </si>
  <si>
    <t>04 1 01 00000</t>
  </si>
  <si>
    <t>04 1 01 19990</t>
  </si>
  <si>
    <t>Основное мероприятие "Строительство и реконструкция объектов муниципальной собственности муниципального образования города Бодайбо и района"</t>
  </si>
  <si>
    <t>Благоустройство городского парка культуры</t>
  </si>
  <si>
    <t>06 0 02 10750</t>
  </si>
  <si>
    <t>06 0 01 10740</t>
  </si>
  <si>
    <t>Подпрограмма "Кадровое обеспечение учреждений образования, культуры, здравоохранения муниципального образования города Бодайбо и района на 2015-2020 годы</t>
  </si>
  <si>
    <t>93 0 00 18100</t>
  </si>
  <si>
    <t>08 0 00 00000</t>
  </si>
  <si>
    <t>08 0 01 00000</t>
  </si>
  <si>
    <t>Софинансирование расходов на мероприятия  подпрограммы "Обеспечение жильем молодых семей" федеральной целевой программы "Жилище" на 2015 - 2020 годы</t>
  </si>
  <si>
    <t>08 0 01 L0200</t>
  </si>
  <si>
    <t>95 0 00 73030</t>
  </si>
  <si>
    <t>95 0 00 73040</t>
  </si>
  <si>
    <t>95 0 00 73060</t>
  </si>
  <si>
    <t>05 0 00 00000</t>
  </si>
  <si>
    <t>05 0 01 00000</t>
  </si>
  <si>
    <t>05 0 01 10610</t>
  </si>
  <si>
    <t>05 0 01 10620</t>
  </si>
  <si>
    <t>05 0 01 10630</t>
  </si>
  <si>
    <t>Строительство физкультурно-оздоровительного комплекса в городе Бодайбо</t>
  </si>
  <si>
    <t>06 0 02 10770</t>
  </si>
  <si>
    <t>03 1 04 10210</t>
  </si>
  <si>
    <t>07 1 00 00000</t>
  </si>
  <si>
    <t>07 1 01 00000</t>
  </si>
  <si>
    <t>07 1 01 10110</t>
  </si>
  <si>
    <t>07 1 01 10190</t>
  </si>
  <si>
    <t>07 2 00 00000</t>
  </si>
  <si>
    <t>07 2 01 00000</t>
  </si>
  <si>
    <t>07 1 02 00000</t>
  </si>
  <si>
    <t>07 1 02 11810</t>
  </si>
  <si>
    <t xml:space="preserve">Расходы на переподготовку и повышение квалификации муниципальных служащих </t>
  </si>
  <si>
    <t>07 1 01 10120</t>
  </si>
  <si>
    <t>07 1 03 00000</t>
  </si>
  <si>
    <t>07 1 03 12500</t>
  </si>
  <si>
    <t>91 0 00 00000</t>
  </si>
  <si>
    <t>91 1 00 00000</t>
  </si>
  <si>
    <t>91 1 00 10110</t>
  </si>
  <si>
    <t>91 1 00 10190</t>
  </si>
  <si>
    <t>91 2 00 00000</t>
  </si>
  <si>
    <t>91 2 00 10110</t>
  </si>
  <si>
    <t>91 2 00 10190</t>
  </si>
  <si>
    <t>93 0 00 18500</t>
  </si>
  <si>
    <t>91 2 00 10120</t>
  </si>
  <si>
    <t>92 0 00 00000</t>
  </si>
  <si>
    <t>92 1 00 00000</t>
  </si>
  <si>
    <t>92 1 00 10110</t>
  </si>
  <si>
    <t>92 1 00 10190</t>
  </si>
  <si>
    <t>92 2 00 00000</t>
  </si>
  <si>
    <t>92 2 00 10110</t>
  </si>
  <si>
    <t>92 2 00 10190</t>
  </si>
  <si>
    <t>92 3 00 00000</t>
  </si>
  <si>
    <t>92 3 00 10190</t>
  </si>
  <si>
    <t>92 3 00 10120</t>
  </si>
  <si>
    <t xml:space="preserve"> ГРУППАМ ВИДОВ РАСХОДОВ КЛАССИФИКАЦИИ РАСХОДОВ БЮДЖЕТОВ НА 2016 ГОД</t>
  </si>
  <si>
    <t>Подпрограмма "Профилактика правонарушений в муниципальном образовании города Бодайбо и района" на 2015-2020 годы</t>
  </si>
  <si>
    <t>01 0 02 00000</t>
  </si>
  <si>
    <t>Организация и проведение культурно-массовых мероприятий</t>
  </si>
  <si>
    <t>Подпрограмма  "Защита окружающей среды муниципального образования города Бодайбо и района" на 2015-2018 годы</t>
  </si>
  <si>
    <t>НА 2016 ГОД</t>
  </si>
  <si>
    <t>Приложение 8</t>
  </si>
  <si>
    <t>МУНИЦИПАЛЬНОГО ОБРАЗОВАНИЯ ГОРОДА БОДАЙБО И РАЙОНА  НА 2016 ГОД</t>
  </si>
  <si>
    <t>Судебная система</t>
  </si>
  <si>
    <t xml:space="preserve">01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</si>
  <si>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</si>
  <si>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95 0 00 51200</t>
  </si>
  <si>
    <t>07 2 01 10190</t>
  </si>
  <si>
    <t>Закупка товаров, работ и услуг для обеспечения государственных (муниципальных) нужд</t>
  </si>
  <si>
    <t>Приложение 6</t>
  </si>
  <si>
    <t>95 0 00 53910</t>
  </si>
  <si>
    <t>Проведение Всероссийской сельскохозяйственной переписи в 2016 году</t>
  </si>
  <si>
    <t>02 0 03 74040</t>
  </si>
  <si>
    <t xml:space="preserve">Обеспечение финансирования набора продуктов питания в лагерях с дневным пребыванием детей, организованных органами местного самоуправления </t>
  </si>
  <si>
    <t>Подпрограмма "Энергосбережение и повышение энергетической эффективности в городе Бодайбо и районе" на 2015-2017 годы</t>
  </si>
  <si>
    <t>Муниципальная программа «Строительство, реконструкция, капитальные и текущие ремонты объектов муниципальной собственности муниципального образования города  Бодайбо и района» на 2015-2018 годы</t>
  </si>
  <si>
    <t>Реализация мероприятий по защите территории и населения города Бодайбо и района от чрезвычайных ситуаций природного и техногенного характера</t>
  </si>
  <si>
    <t>Реализация мероприятий по разработке проектно-сметной документации на строительство полигонов</t>
  </si>
  <si>
    <t>Муниципальная программа "Развитие физической культуры и спорта в Бодайбинском районе" на 2015-2020 годы</t>
  </si>
  <si>
    <t>Реконструкция здания муниципального казенного учреждения "Культурно-досуговый центр города Бодайбо и района"</t>
  </si>
  <si>
    <t>Строительство школы среднего (полного) образования на 250 учащихся в п. Мамакан Бодайбинского района</t>
  </si>
  <si>
    <t>95 0 00 73090</t>
  </si>
  <si>
    <t>02 0 02 72100</t>
  </si>
  <si>
    <t>Развитие домов культуры</t>
  </si>
  <si>
    <t>94 0 00 19100</t>
  </si>
  <si>
    <t>94 0 00 00000</t>
  </si>
  <si>
    <t>Непрограммные расходы на осуществление переданных полномочий от поселений Бодайбинского района</t>
  </si>
  <si>
    <t>Осуществление полномочий по организации и проведению мероприятий по определению поставщиков (подрядчиков, исполнителей)</t>
  </si>
  <si>
    <t>07 1 04 15140</t>
  </si>
  <si>
    <t>07 1 04 00000</t>
  </si>
  <si>
    <t>Основное мероприятие "Оказание финансовой поддержки муниципальным образованиям Бодайбинского района"</t>
  </si>
  <si>
    <t>07 1 04 15130</t>
  </si>
  <si>
    <t>03 4 02 10580</t>
  </si>
  <si>
    <t>03 4 02 00000</t>
  </si>
  <si>
    <t>Основное мероприятие  "Обеспечение квалифицированных кадров жилыми помещениями"</t>
  </si>
  <si>
    <t>07 1 04 15120</t>
  </si>
  <si>
    <t>07 1 04 15150</t>
  </si>
  <si>
    <t>07 1 04 15160</t>
  </si>
  <si>
    <t>07 1 04 15170</t>
  </si>
  <si>
    <t>07 1 04 15180</t>
  </si>
  <si>
    <t>06 0 01 10780</t>
  </si>
  <si>
    <t>09 0 00 00000</t>
  </si>
  <si>
    <t>09 0 01 00000</t>
  </si>
  <si>
    <t>09 0 01 14310</t>
  </si>
  <si>
    <t>09 0 01 14320</t>
  </si>
  <si>
    <t>09 0 02 00000</t>
  </si>
  <si>
    <t>09 0 02 14330</t>
  </si>
  <si>
    <t>09 0 02 14340</t>
  </si>
  <si>
    <t>09 0 03 00000</t>
  </si>
  <si>
    <t>09 0 03 19990</t>
  </si>
  <si>
    <t>09 0 04 00000</t>
  </si>
  <si>
    <t>09 0 04 19990</t>
  </si>
  <si>
    <t>Основное мероприятие "Организация и проведение мероприятий, направленных на укрепление института семьи, поддержание престижа материнства и отцовства, сохранение и развитие семейных ценностей"</t>
  </si>
  <si>
    <t>Организация и проведение городских и районных мероприятий, направленных на повышение роли семьи в обществе</t>
  </si>
  <si>
    <t xml:space="preserve">Участие в областных и зональных мероприятиях, направленных на укрепление института семьи, поддержание престижа материнства и отцовства, сохранение и развитие семейных ценностей  </t>
  </si>
  <si>
    <t>Основное мероприятие "Организация мероприятий, направленных на поддержку семей с детьми, находящихся в трудной жизненной ситуации, приемных и замещающих семей"</t>
  </si>
  <si>
    <t>Организация и проведение мероприятий для детей, находящихся в трудной жизненной ситуации</t>
  </si>
  <si>
    <t>Основное мероприятие "Организация мероприятий, направленных на поддержку семей воспитывающих детей-инвалидов"</t>
  </si>
  <si>
    <t>Основное мероприятие "Создание условий для отдыха, оздоровления и занятости детей, находящихся в трудной жизненной ситуации, воспитывающихся в приемных и замещающих семьях, развития семейных форм отдыха"</t>
  </si>
  <si>
    <t>07 1 04 15110</t>
  </si>
  <si>
    <t>94 0 00 19300</t>
  </si>
  <si>
    <t>Осуществление полномочий по проведению внешнего муниципального финансового контроля</t>
  </si>
  <si>
    <t>Участие одаренных детей из социально незащищенных семей в зональных, областных мероприятиях</t>
  </si>
  <si>
    <t>Приобретение жилых помещений путем заключения договоров участия в долевом строительстве</t>
  </si>
  <si>
    <t>Дорожное хозяйство (дорожные фонды)</t>
  </si>
  <si>
    <t>Межбюджетные трансферты</t>
  </si>
  <si>
    <t>ЖИЛИЩНО-КОММУНАЛЬНОЕ ХОЗЯЙСТВО</t>
  </si>
  <si>
    <t>Жилищное хозяйство</t>
  </si>
  <si>
    <t>Коммунальное хозяйство</t>
  </si>
  <si>
    <t xml:space="preserve">Иные межбюджетные трансферты на разработку генерального плана </t>
  </si>
  <si>
    <t>Иные межбюджетные трансферты на приобретение транспортных средств для оказания услуг в сфере коммунального хозяйства</t>
  </si>
  <si>
    <t xml:space="preserve">Иные межбюджетные трансферты на капитальный ремонт, ремонт и содержание автомобильных дорог общего пользования местного значения </t>
  </si>
  <si>
    <t xml:space="preserve">Иные межбюджетные трансферты на капитальный, текущий ремонт котельного и вспомогательного оборудования котельных </t>
  </si>
  <si>
    <t xml:space="preserve">Иные межбюджетные трансферты на строительство блочно-модульной котельной на твердом топливе мощностью 6,96 Мвт </t>
  </si>
  <si>
    <t xml:space="preserve">Иные межбюджетные трансферты на строительство теплотрассы </t>
  </si>
  <si>
    <t>Иные межбюджетные трансферты на капитальный и текущий ремонт теплотрасс</t>
  </si>
  <si>
    <t>Физическая культура</t>
  </si>
  <si>
    <t>Иные межбюджетные трансферты на перенос хоккейного корта в п.Мамакан</t>
  </si>
  <si>
    <t>Муниципальная программа «Семья и дети Бодайбинского района» на 2016-2020 годы</t>
  </si>
  <si>
    <t>01 0 05 72080</t>
  </si>
  <si>
    <t>94 0 00 19200</t>
  </si>
  <si>
    <t>Осуществление части полномочий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t>
  </si>
  <si>
    <t>96 0 00 16100</t>
  </si>
  <si>
    <t>96 0 00 00000</t>
  </si>
  <si>
    <t>Осуществление мероприятий по отлову и содержанию безнадзорных животных, обитающих на территории поселения</t>
  </si>
  <si>
    <t>Непрограмные расходы, осуществляемые за счет иных межбюджетных трансфертов, переданных из бюджетов поселений Бодайбинского района бюджету муниципального района</t>
  </si>
  <si>
    <t>03 4 02 10590</t>
  </si>
  <si>
    <t>Приобретение жилых помещений путем заключения договоров купли-продажи</t>
  </si>
  <si>
    <t>07 1 04 15190</t>
  </si>
  <si>
    <t xml:space="preserve">Иные межбюджетные трансферты на проведение работ по замене кровли и ремонту крыш жилых домов </t>
  </si>
  <si>
    <t>07 1 04 15200</t>
  </si>
  <si>
    <t>Иные межбюджетные трансферты на приобретение и доставку котельного оборудования</t>
  </si>
  <si>
    <t>06 0 01 72070</t>
  </si>
  <si>
    <t>06 0 01 S2070</t>
  </si>
  <si>
    <t>Софинансирование расходов на мероприятия подпрограммы Иркутской области "Развитие системы отдыха и оздоровления детей в Иркутской области" на 2014-2018 годы</t>
  </si>
  <si>
    <t xml:space="preserve">МЕЖБЮДЖЕТНЫЕ ТРАНСФЕРТЫ ОБЩЕГО ХАРАКТЕРА БЮДЖЕТАМ БЮДЖЕТНОЙ СИСТЕМЫ РОССИЙСКОЙ ФЕДЕРАЦИИ </t>
  </si>
  <si>
    <t>Мероприятия по организации отдыха детей в каникулярное время, связанных с оплатой стоимости набора продуктов питания в лагерях с дневным пребыванием детей, организованных органами местного самоуправления муниципальных образований Иркутской области</t>
  </si>
  <si>
    <t>Мероприятия по организации отдыха детей в каникулярное время, связанных с укреплением материально-технической базы муниципальных учреждений, оказывающих услуги по организации отдыха и оздоровления детей в Иркутской области</t>
  </si>
  <si>
    <t>Основное мероприятие  "Проведение комплекса мероприятий по формированию земельных участков под объекты для утилизации, переработки коммунальных и промышленных отходов на территории Бодайбинского района"</t>
  </si>
  <si>
    <t>Иные межбюджетные трансферты на приобретение и доставку угля, необходимого для обеспечения теплоснабжения населения</t>
  </si>
  <si>
    <t>Софинансирование капитальных вложений в объекты муниципальной собственности, в рамках реализации мероприятий по содействию создания в субъектах Российской Федерации новых мест в общеобразовательных организациях</t>
  </si>
  <si>
    <t>06 0 02 R5202</t>
  </si>
  <si>
    <t>06 0 02 L5202</t>
  </si>
  <si>
    <t>Мероприятия подпрограммы "Обеспечение жильем молодых семей" федеральной целевой программы "Жилище" на 2015-2020 годы</t>
  </si>
  <si>
    <t>Софинансирование расходов на мероприятия подпрограммы "Обеспечение жильем молодых семей" федеральной целевой программы "Жилище" на 2015 - 2020 годы</t>
  </si>
  <si>
    <t>08 0 01 50200</t>
  </si>
  <si>
    <t>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t>
  </si>
  <si>
    <t>0 80 01 R0201</t>
  </si>
  <si>
    <t>07 1 04 15210</t>
  </si>
  <si>
    <t>07 1 04 15220</t>
  </si>
  <si>
    <t>Иные межбюджетные трансферты на ремонт помещения для организации теннисной секции</t>
  </si>
  <si>
    <t>07 1 04 15230</t>
  </si>
  <si>
    <t>Иные межбюджетные трансферты на выполнение работ по разработке проекта "Предварительная очистка речной воды перед станцией водоподготовки в г. Бодайбо"</t>
  </si>
  <si>
    <t>07 1 04 15240</t>
  </si>
  <si>
    <t>Иные межбюджетные трансферты на устройство освещения хоккейного корта</t>
  </si>
  <si>
    <t xml:space="preserve">от 15.09.2016 г.  № 14-па_   </t>
  </si>
  <si>
    <t xml:space="preserve">от 15.09.2016 г.  № 14-па_ </t>
  </si>
  <si>
    <t xml:space="preserve">                     от 15.09.2016 г.  № 14-па_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</si>
</sst>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000"/>
    <numFmt numFmtId="172" formatCode="0.000000000"/>
    <numFmt numFmtId="173" formatCode="_-* #,##0.000_р_._-;\-* #,##0.000_р_._-;_-* &quot;-&quot;??_р_._-;_-@_-"/>
    <numFmt numFmtId="174" formatCode="_-* #,##0.0_р_._-;\-* #,##0.0_р_._-;_-* &quot;-&quot;??_р_._-;_-@_-"/>
    <numFmt numFmtId="175" formatCode="#,##0_ ;\-#,##0\ "/>
    <numFmt numFmtId="176" formatCode="_-* #,##0.0_р_._-;\-* #,##0.0_р_._-;_-* &quot;-&quot;_р_._-;_-@_-"/>
    <numFmt numFmtId="177" formatCode="_-* #,##0.00_р_._-;\-* #,##0.00_р_._-;_-* &quot;-&quot;_р_._-;_-@_-"/>
    <numFmt numFmtId="178" formatCode="0.00000"/>
    <numFmt numFmtId="179" formatCode="0.0000"/>
    <numFmt numFmtId="180" formatCode="[$-FC19]d\ mmmm\ yyyy\ &quot;г.&quot;"/>
    <numFmt numFmtId="181" formatCode="_-* #,##0.000_р_._-;\-* #,##0.000_р_._-;_-* &quot;-&quot;_р_._-;_-@_-"/>
    <numFmt numFmtId="182" formatCode="_-* #,##0.0000_р_._-;\-* #,##0.0000_р_._-;_-* &quot;-&quot;_р_._-;_-@_-"/>
    <numFmt numFmtId="183" formatCode="_-* #,##0.00000_р_._-;\-* #,##0.00000_р_._-;_-* &quot;-&quot;_р_._-;_-@_-"/>
    <numFmt numFmtId="184" formatCode="_-* #,##0.000000_р_._-;\-* #,##0.000000_р_._-;_-* &quot;-&quot;_р_._-;_-@_-"/>
    <numFmt numFmtId="185" formatCode="0.0000000"/>
    <numFmt numFmtId="186" formatCode="0.000000"/>
    <numFmt numFmtId="187" formatCode="_-* #,##0.0_р_._-;\-* #,##0.0_р_._-;_-* &quot;-&quot;?_р_._-;_-@_-"/>
    <numFmt numFmtId="188" formatCode="#,##0.0_ ;\-#,##0.0\ "/>
    <numFmt numFmtId="189" formatCode="#,##0.00_ ;\-#,##0.00\ "/>
    <numFmt numFmtId="190" formatCode="?"/>
    <numFmt numFmtId="191" formatCode="#,##0.000"/>
    <numFmt numFmtId="192" formatCode="#,##0.0000"/>
    <numFmt numFmtId="193" formatCode="#,##0.00000"/>
    <numFmt numFmtId="194" formatCode="#,##0.000000"/>
    <numFmt numFmtId="195" formatCode="000000"/>
  </numFmts>
  <fonts count="60">
    <font>
      <sz val="10"/>
      <name val="Arial Cyr"/>
      <family val="0"/>
    </font>
    <font>
      <sz val="12"/>
      <name val="Times New Roman"/>
      <family val="1"/>
    </font>
    <font>
      <b/>
      <sz val="12"/>
      <name val="Times New Roman"/>
      <family val="1"/>
    </font>
    <font>
      <b/>
      <sz val="14"/>
      <name val="Times New Roman"/>
      <family val="1"/>
    </font>
    <font>
      <b/>
      <sz val="14"/>
      <name val="Arial Cyr"/>
      <family val="0"/>
    </font>
    <font>
      <sz val="12"/>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sz val="14"/>
      <name val="Times New Roman"/>
      <family val="1"/>
    </font>
    <font>
      <b/>
      <sz val="16"/>
      <name val="Times New Roman"/>
      <family val="1"/>
    </font>
    <font>
      <b/>
      <sz val="12"/>
      <name val="Arial Cyr"/>
      <family val="0"/>
    </font>
    <font>
      <b/>
      <sz val="12"/>
      <color indexed="8"/>
      <name val="Times New Roman"/>
      <family val="1"/>
    </font>
    <font>
      <b/>
      <sz val="10"/>
      <color indexed="8"/>
      <name val="Arial"/>
      <family val="2"/>
    </font>
    <font>
      <b/>
      <sz val="10"/>
      <name val="Arial Cyr"/>
      <family val="0"/>
    </font>
    <font>
      <sz val="10"/>
      <color indexed="8"/>
      <name val="Times New Roman"/>
      <family val="1"/>
    </font>
    <font>
      <sz val="11"/>
      <color indexed="8"/>
      <name val="Calibri"/>
      <family val="2"/>
    </font>
    <font>
      <sz val="12"/>
      <color indexed="8"/>
      <name val="Times New Roman"/>
      <family val="1"/>
    </font>
    <font>
      <b/>
      <sz val="14"/>
      <color indexed="8"/>
      <name val="Times New Roman"/>
      <family val="1"/>
    </font>
    <font>
      <sz val="14"/>
      <name val="Arial Cyr"/>
      <family val="0"/>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12"/>
      <color theme="1"/>
      <name val="Times New Roman"/>
      <family val="1"/>
    </font>
    <font>
      <sz val="12"/>
      <color theme="1"/>
      <name val="Times New Roman"/>
      <family val="1"/>
    </font>
    <font>
      <b/>
      <sz val="14"/>
      <color theme="1"/>
      <name val="Times New Roman"/>
      <family val="1"/>
    </font>
    <font>
      <b/>
      <sz val="14"/>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hair"/>
      <right style="hair"/>
      <top style="hair"/>
      <bottom style="hair"/>
    </border>
    <border>
      <left>
        <color indexed="63"/>
      </left>
      <right style="thin"/>
      <top style="thin"/>
      <bottom style="thin"/>
    </border>
    <border>
      <left style="hair"/>
      <right style="hair"/>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7"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8" fillId="0" borderId="0">
      <alignment/>
      <protection/>
    </xf>
    <xf numFmtId="0" fontId="38" fillId="0" borderId="0">
      <alignment/>
      <protection/>
    </xf>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03">
    <xf numFmtId="0" fontId="0" fillId="0" borderId="0" xfId="0" applyAlignment="1">
      <alignment/>
    </xf>
    <xf numFmtId="0" fontId="0" fillId="0" borderId="0" xfId="0" applyFill="1" applyAlignment="1">
      <alignment/>
    </xf>
    <xf numFmtId="49" fontId="2" fillId="0" borderId="10" xfId="0" applyNumberFormat="1" applyFont="1" applyFill="1" applyBorder="1" applyAlignment="1">
      <alignment horizontal="center"/>
    </xf>
    <xf numFmtId="0" fontId="3" fillId="0" borderId="10" xfId="0" applyFont="1" applyFill="1" applyBorder="1" applyAlignment="1">
      <alignment wrapText="1"/>
    </xf>
    <xf numFmtId="0" fontId="2" fillId="0" borderId="10" xfId="0" applyFont="1" applyFill="1" applyBorder="1" applyAlignment="1">
      <alignment wrapText="1"/>
    </xf>
    <xf numFmtId="49" fontId="2" fillId="0" borderId="10" xfId="0" applyNumberFormat="1" applyFont="1" applyFill="1" applyBorder="1" applyAlignment="1">
      <alignment horizontal="left" wrapText="1"/>
    </xf>
    <xf numFmtId="49" fontId="5" fillId="0" borderId="10" xfId="0" applyNumberFormat="1" applyFont="1" applyFill="1" applyBorder="1" applyAlignment="1">
      <alignment/>
    </xf>
    <xf numFmtId="49" fontId="2" fillId="33" borderId="10" xfId="0" applyNumberFormat="1" applyFont="1" applyFill="1" applyBorder="1" applyAlignment="1">
      <alignment horizontal="left" wrapText="1"/>
    </xf>
    <xf numFmtId="0" fontId="2" fillId="33" borderId="10" xfId="0" applyFont="1" applyFill="1" applyBorder="1" applyAlignment="1">
      <alignment wrapText="1"/>
    </xf>
    <xf numFmtId="0" fontId="14" fillId="0" borderId="0" xfId="0" applyFont="1" applyFill="1" applyAlignment="1">
      <alignment/>
    </xf>
    <xf numFmtId="49" fontId="14" fillId="0" borderId="0" xfId="0" applyNumberFormat="1" applyFont="1" applyFill="1" applyAlignment="1">
      <alignment/>
    </xf>
    <xf numFmtId="3" fontId="15" fillId="0" borderId="0" xfId="0" applyNumberFormat="1" applyFont="1" applyFill="1" applyAlignment="1">
      <alignment horizontal="right"/>
    </xf>
    <xf numFmtId="0" fontId="15" fillId="0" borderId="0" xfId="0" applyFont="1" applyFill="1" applyAlignment="1">
      <alignment/>
    </xf>
    <xf numFmtId="0" fontId="2" fillId="0" borderId="10" xfId="0" applyFont="1" applyFill="1" applyBorder="1" applyAlignment="1">
      <alignment vertical="center" wrapText="1"/>
    </xf>
    <xf numFmtId="169" fontId="1" fillId="0" borderId="10" xfId="0" applyNumberFormat="1" applyFont="1" applyFill="1" applyBorder="1" applyAlignment="1">
      <alignment horizontal="center"/>
    </xf>
    <xf numFmtId="169" fontId="2" fillId="0" borderId="10" xfId="0" applyNumberFormat="1" applyFont="1" applyFill="1" applyBorder="1" applyAlignment="1">
      <alignment/>
    </xf>
    <xf numFmtId="169" fontId="3" fillId="0" borderId="10" xfId="0" applyNumberFormat="1" applyFont="1" applyFill="1" applyBorder="1" applyAlignment="1">
      <alignment/>
    </xf>
    <xf numFmtId="169" fontId="1" fillId="0" borderId="10" xfId="0" applyNumberFormat="1" applyFont="1" applyFill="1" applyBorder="1" applyAlignment="1">
      <alignment/>
    </xf>
    <xf numFmtId="49" fontId="1" fillId="0" borderId="10" xfId="0" applyNumberFormat="1" applyFont="1" applyFill="1" applyBorder="1" applyAlignment="1">
      <alignment horizontal="center" wrapText="1"/>
    </xf>
    <xf numFmtId="49" fontId="2" fillId="0" borderId="10" xfId="0" applyNumberFormat="1" applyFont="1" applyBorder="1" applyAlignment="1" applyProtection="1">
      <alignment horizontal="left" vertical="center" wrapText="1"/>
      <protection/>
    </xf>
    <xf numFmtId="169" fontId="2" fillId="33" borderId="10" xfId="0" applyNumberFormat="1" applyFont="1" applyFill="1" applyBorder="1" applyAlignment="1">
      <alignment horizontal="center"/>
    </xf>
    <xf numFmtId="49" fontId="1" fillId="33" borderId="0" xfId="0" applyNumberFormat="1" applyFont="1" applyFill="1" applyAlignment="1">
      <alignment/>
    </xf>
    <xf numFmtId="49" fontId="0" fillId="33" borderId="0" xfId="0" applyNumberFormat="1" applyFont="1" applyFill="1" applyAlignment="1">
      <alignment/>
    </xf>
    <xf numFmtId="169" fontId="3" fillId="33" borderId="10" xfId="0" applyNumberFormat="1" applyFont="1" applyFill="1" applyBorder="1" applyAlignment="1">
      <alignment horizontal="center" wrapText="1"/>
    </xf>
    <xf numFmtId="169" fontId="1" fillId="33" borderId="10" xfId="0" applyNumberFormat="1" applyFont="1" applyFill="1" applyBorder="1" applyAlignment="1">
      <alignment horizontal="center"/>
    </xf>
    <xf numFmtId="169" fontId="3" fillId="33" borderId="10" xfId="0" applyNumberFormat="1" applyFont="1" applyFill="1" applyBorder="1" applyAlignment="1">
      <alignment horizontal="center"/>
    </xf>
    <xf numFmtId="169" fontId="1" fillId="33" borderId="0" xfId="0" applyNumberFormat="1" applyFont="1" applyFill="1" applyAlignment="1">
      <alignment/>
    </xf>
    <xf numFmtId="169" fontId="2" fillId="33" borderId="0" xfId="0" applyNumberFormat="1" applyFont="1" applyFill="1" applyAlignment="1">
      <alignment horizontal="center"/>
    </xf>
    <xf numFmtId="169" fontId="0" fillId="33" borderId="0" xfId="0" applyNumberFormat="1" applyFont="1" applyFill="1" applyAlignment="1">
      <alignment/>
    </xf>
    <xf numFmtId="49" fontId="1" fillId="33" borderId="10" xfId="0" applyNumberFormat="1" applyFont="1" applyFill="1" applyBorder="1" applyAlignment="1">
      <alignment horizontal="left" wrapText="1"/>
    </xf>
    <xf numFmtId="49" fontId="1" fillId="33" borderId="10"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0" xfId="0" applyNumberFormat="1" applyFont="1" applyFill="1" applyBorder="1" applyAlignment="1">
      <alignment horizontal="center" wrapText="1"/>
    </xf>
    <xf numFmtId="49" fontId="1" fillId="33" borderId="10" xfId="0" applyNumberFormat="1" applyFont="1" applyFill="1" applyBorder="1" applyAlignment="1">
      <alignment horizontal="center" wrapText="1"/>
    </xf>
    <xf numFmtId="0" fontId="0" fillId="33" borderId="0" xfId="0" applyFill="1" applyAlignment="1">
      <alignment/>
    </xf>
    <xf numFmtId="49" fontId="0" fillId="33" borderId="0" xfId="0" applyNumberFormat="1" applyFill="1" applyAlignment="1">
      <alignment/>
    </xf>
    <xf numFmtId="0" fontId="3" fillId="33" borderId="0" xfId="0" applyFont="1" applyFill="1" applyAlignment="1">
      <alignment horizontal="center"/>
    </xf>
    <xf numFmtId="0" fontId="5" fillId="33" borderId="0" xfId="0" applyFont="1" applyFill="1" applyAlignment="1">
      <alignment/>
    </xf>
    <xf numFmtId="49" fontId="3" fillId="33" borderId="10" xfId="0" applyNumberFormat="1" applyFont="1" applyFill="1" applyBorder="1" applyAlignment="1">
      <alignment horizontal="left" wrapText="1"/>
    </xf>
    <xf numFmtId="49" fontId="3" fillId="33" borderId="10" xfId="0" applyNumberFormat="1"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wrapText="1"/>
    </xf>
    <xf numFmtId="0" fontId="4" fillId="33" borderId="0" xfId="0" applyFont="1" applyFill="1" applyAlignment="1">
      <alignment/>
    </xf>
    <xf numFmtId="0" fontId="12" fillId="33" borderId="0" xfId="0" applyFont="1" applyFill="1" applyAlignment="1">
      <alignment/>
    </xf>
    <xf numFmtId="0" fontId="1" fillId="33" borderId="10" xfId="0" applyNumberFormat="1" applyFont="1" applyFill="1" applyBorder="1" applyAlignment="1">
      <alignment horizontal="center"/>
    </xf>
    <xf numFmtId="49" fontId="9" fillId="33" borderId="10" xfId="0" applyNumberFormat="1" applyFont="1" applyFill="1" applyBorder="1" applyAlignment="1">
      <alignment/>
    </xf>
    <xf numFmtId="0" fontId="3" fillId="33" borderId="10" xfId="0" applyFont="1" applyFill="1" applyBorder="1" applyAlignment="1">
      <alignment horizontal="center"/>
    </xf>
    <xf numFmtId="0" fontId="1" fillId="33" borderId="10" xfId="0" applyFont="1" applyFill="1" applyBorder="1" applyAlignment="1">
      <alignment horizontal="left" wrapText="1"/>
    </xf>
    <xf numFmtId="0" fontId="0" fillId="33" borderId="0" xfId="0" applyFill="1" applyAlignment="1">
      <alignment horizontal="left"/>
    </xf>
    <xf numFmtId="0" fontId="3" fillId="33" borderId="0" xfId="0" applyFont="1" applyFill="1" applyAlignment="1">
      <alignment horizontal="left"/>
    </xf>
    <xf numFmtId="0" fontId="3" fillId="33" borderId="10" xfId="0" applyFont="1" applyFill="1" applyBorder="1" applyAlignment="1">
      <alignment horizontal="left" wrapText="1"/>
    </xf>
    <xf numFmtId="0" fontId="2" fillId="33" borderId="0" xfId="0" applyFont="1" applyFill="1" applyAlignment="1">
      <alignment horizontal="center"/>
    </xf>
    <xf numFmtId="49" fontId="1" fillId="0" borderId="10" xfId="0" applyNumberFormat="1" applyFont="1" applyFill="1" applyBorder="1" applyAlignment="1">
      <alignment horizontal="center"/>
    </xf>
    <xf numFmtId="169" fontId="2" fillId="0" borderId="10" xfId="0" applyNumberFormat="1" applyFont="1" applyFill="1" applyBorder="1" applyAlignment="1">
      <alignment horizontal="center"/>
    </xf>
    <xf numFmtId="49" fontId="1" fillId="0" borderId="10" xfId="0" applyNumberFormat="1" applyFont="1" applyFill="1" applyBorder="1" applyAlignment="1">
      <alignment horizontal="left"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left" wrapText="1"/>
    </xf>
    <xf numFmtId="0" fontId="3" fillId="0" borderId="10" xfId="0" applyFont="1" applyFill="1" applyBorder="1" applyAlignment="1">
      <alignment horizontal="center"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169" fontId="3" fillId="0" borderId="10" xfId="0" applyNumberFormat="1" applyFont="1" applyFill="1" applyBorder="1" applyAlignment="1">
      <alignment horizontal="center"/>
    </xf>
    <xf numFmtId="0" fontId="2" fillId="0" borderId="10" xfId="0" applyFont="1" applyFill="1" applyBorder="1" applyAlignment="1">
      <alignment/>
    </xf>
    <xf numFmtId="0" fontId="0" fillId="33" borderId="0" xfId="0" applyFill="1" applyAlignment="1">
      <alignment wrapText="1"/>
    </xf>
    <xf numFmtId="0" fontId="1" fillId="33" borderId="0" xfId="0" applyFont="1" applyFill="1" applyAlignment="1">
      <alignment wrapText="1"/>
    </xf>
    <xf numFmtId="0" fontId="3" fillId="33" borderId="0" xfId="0" applyFont="1" applyFill="1" applyAlignment="1">
      <alignment horizontal="center" wrapText="1"/>
    </xf>
    <xf numFmtId="49" fontId="3" fillId="33" borderId="10" xfId="0" applyNumberFormat="1" applyFont="1" applyFill="1" applyBorder="1" applyAlignment="1" applyProtection="1">
      <alignment horizontal="left" wrapText="1"/>
      <protection/>
    </xf>
    <xf numFmtId="0" fontId="2" fillId="0" borderId="10" xfId="0" applyFont="1" applyFill="1" applyBorder="1" applyAlignment="1">
      <alignment horizontal="left" wrapText="1"/>
    </xf>
    <xf numFmtId="0" fontId="3" fillId="0" borderId="10" xfId="0" applyFont="1" applyFill="1" applyBorder="1" applyAlignment="1">
      <alignment/>
    </xf>
    <xf numFmtId="0" fontId="0" fillId="33" borderId="0" xfId="0" applyFill="1" applyAlignment="1">
      <alignment/>
    </xf>
    <xf numFmtId="49" fontId="0" fillId="33" borderId="0" xfId="0" applyNumberFormat="1" applyFill="1" applyAlignment="1">
      <alignment/>
    </xf>
    <xf numFmtId="49" fontId="0" fillId="33" borderId="0" xfId="0" applyNumberFormat="1" applyFont="1" applyFill="1" applyAlignment="1">
      <alignment/>
    </xf>
    <xf numFmtId="0" fontId="5" fillId="0" borderId="0" xfId="0" applyFont="1" applyFill="1" applyAlignment="1">
      <alignment/>
    </xf>
    <xf numFmtId="0" fontId="13" fillId="34" borderId="10" xfId="33" applyNumberFormat="1" applyFont="1" applyFill="1" applyBorder="1" applyAlignment="1">
      <alignment horizontal="center" wrapText="1"/>
      <protection/>
    </xf>
    <xf numFmtId="0" fontId="0" fillId="0" borderId="0" xfId="0" applyFont="1" applyFill="1" applyAlignment="1">
      <alignment/>
    </xf>
    <xf numFmtId="49" fontId="1" fillId="33" borderId="10" xfId="0" applyNumberFormat="1" applyFont="1" applyFill="1" applyBorder="1" applyAlignment="1">
      <alignment horizontal="left"/>
    </xf>
    <xf numFmtId="49" fontId="1" fillId="0" borderId="10" xfId="0" applyNumberFormat="1" applyFont="1" applyFill="1" applyBorder="1" applyAlignment="1">
      <alignment horizontal="left"/>
    </xf>
    <xf numFmtId="0" fontId="0" fillId="33" borderId="0" xfId="0" applyFont="1" applyFill="1" applyAlignment="1">
      <alignment/>
    </xf>
    <xf numFmtId="0" fontId="20" fillId="33" borderId="0" xfId="0" applyFont="1" applyFill="1" applyAlignment="1">
      <alignment/>
    </xf>
    <xf numFmtId="169" fontId="1" fillId="35" borderId="10" xfId="0" applyNumberFormat="1" applyFont="1" applyFill="1" applyBorder="1" applyAlignment="1">
      <alignment horizontal="center"/>
    </xf>
    <xf numFmtId="49" fontId="2" fillId="35" borderId="10" xfId="0" applyNumberFormat="1" applyFont="1" applyFill="1" applyBorder="1" applyAlignment="1">
      <alignment horizontal="center"/>
    </xf>
    <xf numFmtId="0" fontId="1" fillId="35" borderId="10" xfId="0" applyNumberFormat="1" applyFont="1" applyFill="1" applyBorder="1" applyAlignment="1">
      <alignment horizontal="center"/>
    </xf>
    <xf numFmtId="169" fontId="2" fillId="35" borderId="10" xfId="0" applyNumberFormat="1" applyFont="1" applyFill="1" applyBorder="1" applyAlignment="1">
      <alignment horizontal="center"/>
    </xf>
    <xf numFmtId="0" fontId="55" fillId="35" borderId="10" xfId="0" applyFont="1" applyFill="1" applyBorder="1" applyAlignment="1">
      <alignment horizontal="left" wrapText="1"/>
    </xf>
    <xf numFmtId="0" fontId="55" fillId="35" borderId="10" xfId="0" applyFont="1" applyFill="1" applyBorder="1" applyAlignment="1">
      <alignment vertical="center" wrapText="1"/>
    </xf>
    <xf numFmtId="0" fontId="56" fillId="0" borderId="10" xfId="54" applyFont="1" applyBorder="1" applyAlignment="1">
      <alignment vertical="justify"/>
      <protection/>
    </xf>
    <xf numFmtId="0" fontId="56" fillId="35" borderId="10" xfId="54" applyFont="1" applyFill="1" applyBorder="1" applyAlignment="1">
      <alignment vertical="justify"/>
      <protection/>
    </xf>
    <xf numFmtId="0" fontId="56" fillId="35" borderId="10" xfId="0" applyFont="1" applyFill="1" applyBorder="1" applyAlignment="1">
      <alignment horizontal="left" vertical="center" wrapText="1"/>
    </xf>
    <xf numFmtId="0" fontId="13" fillId="36" borderId="10" xfId="33" applyNumberFormat="1" applyFont="1" applyFill="1" applyBorder="1" applyAlignment="1">
      <alignment horizontal="left" wrapText="1"/>
      <protection/>
    </xf>
    <xf numFmtId="0" fontId="13" fillId="35" borderId="10" xfId="33" applyNumberFormat="1" applyFont="1" applyFill="1" applyBorder="1" applyAlignment="1">
      <alignment horizontal="center" wrapText="1"/>
      <protection/>
    </xf>
    <xf numFmtId="49" fontId="1" fillId="35" borderId="10" xfId="0" applyNumberFormat="1" applyFont="1" applyFill="1" applyBorder="1" applyAlignment="1">
      <alignment horizontal="left" wrapText="1"/>
    </xf>
    <xf numFmtId="0" fontId="56" fillId="35" borderId="10" xfId="0" applyFont="1" applyFill="1" applyBorder="1" applyAlignment="1">
      <alignment wrapText="1"/>
    </xf>
    <xf numFmtId="0" fontId="56" fillId="35" borderId="10" xfId="0" applyFont="1" applyFill="1" applyBorder="1" applyAlignment="1">
      <alignment vertical="center" wrapText="1"/>
    </xf>
    <xf numFmtId="49" fontId="3" fillId="35" borderId="10" xfId="0" applyNumberFormat="1" applyFont="1" applyFill="1" applyBorder="1" applyAlignment="1">
      <alignment horizontal="left" wrapText="1"/>
    </xf>
    <xf numFmtId="0" fontId="56" fillId="0" borderId="10" xfId="0" applyFont="1" applyBorder="1" applyAlignment="1">
      <alignment wrapText="1"/>
    </xf>
    <xf numFmtId="49" fontId="1" fillId="35" borderId="10" xfId="0" applyNumberFormat="1" applyFont="1" applyFill="1" applyBorder="1" applyAlignment="1">
      <alignment horizontal="center" wrapText="1"/>
    </xf>
    <xf numFmtId="0" fontId="56" fillId="0" borderId="10" xfId="0" applyFont="1" applyBorder="1" applyAlignment="1">
      <alignment/>
    </xf>
    <xf numFmtId="0" fontId="57" fillId="0" borderId="10" xfId="0" applyFont="1" applyBorder="1" applyAlignment="1">
      <alignment horizontal="center"/>
    </xf>
    <xf numFmtId="0" fontId="56" fillId="0" borderId="10" xfId="0" applyFont="1" applyBorder="1" applyAlignment="1">
      <alignment horizontal="center"/>
    </xf>
    <xf numFmtId="0" fontId="2" fillId="35" borderId="10" xfId="0" applyNumberFormat="1" applyFont="1" applyFill="1" applyBorder="1" applyAlignment="1">
      <alignment horizontal="center"/>
    </xf>
    <xf numFmtId="0" fontId="56" fillId="35" borderId="10" xfId="0" applyFont="1" applyFill="1" applyBorder="1" applyAlignment="1">
      <alignment horizontal="justify" vertical="center"/>
    </xf>
    <xf numFmtId="0" fontId="56" fillId="35" borderId="10" xfId="0" applyFont="1" applyFill="1" applyBorder="1" applyAlignment="1">
      <alignment/>
    </xf>
    <xf numFmtId="0" fontId="56" fillId="35" borderId="10" xfId="0" applyFont="1" applyFill="1" applyBorder="1" applyAlignment="1">
      <alignment horizontal="justify" vertical="center" wrapText="1"/>
    </xf>
    <xf numFmtId="49" fontId="3" fillId="35" borderId="10" xfId="0" applyNumberFormat="1" applyFont="1" applyFill="1" applyBorder="1" applyAlignment="1">
      <alignment horizontal="left"/>
    </xf>
    <xf numFmtId="2" fontId="2" fillId="33" borderId="10" xfId="0" applyNumberFormat="1" applyFont="1" applyFill="1" applyBorder="1" applyAlignment="1">
      <alignment horizontal="left" wrapText="1"/>
    </xf>
    <xf numFmtId="2" fontId="1" fillId="33" borderId="10" xfId="0" applyNumberFormat="1" applyFont="1" applyFill="1" applyBorder="1" applyAlignment="1">
      <alignment horizontal="left" wrapText="1"/>
    </xf>
    <xf numFmtId="2" fontId="2" fillId="33" borderId="10" xfId="0" applyNumberFormat="1" applyFont="1" applyFill="1" applyBorder="1" applyAlignment="1">
      <alignment wrapText="1"/>
    </xf>
    <xf numFmtId="2" fontId="2" fillId="0" borderId="10" xfId="0" applyNumberFormat="1" applyFont="1" applyFill="1" applyBorder="1" applyAlignment="1">
      <alignment horizontal="left" wrapText="1"/>
    </xf>
    <xf numFmtId="2" fontId="2" fillId="0" borderId="0" xfId="0" applyNumberFormat="1" applyFont="1" applyFill="1" applyBorder="1" applyAlignment="1">
      <alignment horizontal="left" wrapText="1"/>
    </xf>
    <xf numFmtId="49" fontId="1" fillId="35" borderId="10" xfId="0" applyNumberFormat="1" applyFont="1" applyFill="1" applyBorder="1" applyAlignment="1">
      <alignment horizontal="center"/>
    </xf>
    <xf numFmtId="0" fontId="13" fillId="36" borderId="10" xfId="33" applyNumberFormat="1" applyFont="1" applyFill="1" applyBorder="1" applyAlignment="1">
      <alignment horizontal="center" wrapText="1"/>
      <protection/>
    </xf>
    <xf numFmtId="0" fontId="18" fillId="36" borderId="10" xfId="33" applyNumberFormat="1" applyFont="1" applyFill="1" applyBorder="1" applyAlignment="1">
      <alignment horizontal="center" wrapText="1"/>
      <protection/>
    </xf>
    <xf numFmtId="0" fontId="13" fillId="0" borderId="0" xfId="33" applyNumberFormat="1" applyFont="1" applyFill="1" applyBorder="1" applyAlignment="1">
      <alignment horizontal="center" wrapText="1"/>
      <protection/>
    </xf>
    <xf numFmtId="49" fontId="1"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2" fontId="1" fillId="0" borderId="0" xfId="0" applyNumberFormat="1" applyFont="1" applyFill="1" applyBorder="1" applyAlignment="1">
      <alignment horizontal="left" wrapText="1"/>
    </xf>
    <xf numFmtId="0" fontId="18" fillId="0" borderId="0" xfId="33" applyNumberFormat="1" applyFont="1" applyFill="1" applyBorder="1" applyAlignment="1">
      <alignment horizontal="center" wrapText="1"/>
      <protection/>
    </xf>
    <xf numFmtId="169" fontId="1" fillId="0" borderId="0" xfId="0" applyNumberFormat="1" applyFont="1" applyFill="1" applyBorder="1" applyAlignment="1">
      <alignment horizontal="center"/>
    </xf>
    <xf numFmtId="2" fontId="2" fillId="33" borderId="0" xfId="0" applyNumberFormat="1" applyFont="1" applyFill="1" applyBorder="1" applyAlignment="1">
      <alignment horizontal="left" wrapText="1"/>
    </xf>
    <xf numFmtId="49" fontId="2" fillId="33" borderId="0" xfId="0" applyNumberFormat="1" applyFont="1" applyFill="1" applyBorder="1" applyAlignment="1">
      <alignment horizontal="center"/>
    </xf>
    <xf numFmtId="49" fontId="1" fillId="33" borderId="0" xfId="0" applyNumberFormat="1" applyFont="1" applyFill="1" applyBorder="1" applyAlignment="1">
      <alignment horizontal="center"/>
    </xf>
    <xf numFmtId="169" fontId="2" fillId="33" borderId="0" xfId="0" applyNumberFormat="1" applyFont="1" applyFill="1" applyBorder="1" applyAlignment="1">
      <alignment horizontal="center"/>
    </xf>
    <xf numFmtId="49" fontId="2" fillId="35" borderId="0" xfId="0" applyNumberFormat="1" applyFont="1" applyFill="1" applyBorder="1" applyAlignment="1">
      <alignment horizontal="center"/>
    </xf>
    <xf numFmtId="169" fontId="2" fillId="35" borderId="0" xfId="0" applyNumberFormat="1" applyFont="1" applyFill="1" applyBorder="1" applyAlignment="1">
      <alignment horizontal="center"/>
    </xf>
    <xf numFmtId="2" fontId="1" fillId="33" borderId="0" xfId="0" applyNumberFormat="1" applyFont="1" applyFill="1" applyBorder="1" applyAlignment="1">
      <alignment horizontal="left" wrapText="1"/>
    </xf>
    <xf numFmtId="49" fontId="1" fillId="35" borderId="0" xfId="0" applyNumberFormat="1" applyFont="1" applyFill="1" applyBorder="1" applyAlignment="1">
      <alignment horizontal="center"/>
    </xf>
    <xf numFmtId="169" fontId="1" fillId="35" borderId="0" xfId="0" applyNumberFormat="1" applyFont="1" applyFill="1" applyBorder="1" applyAlignment="1">
      <alignment horizontal="center"/>
    </xf>
    <xf numFmtId="2" fontId="1" fillId="33" borderId="0" xfId="0" applyNumberFormat="1" applyFont="1" applyFill="1" applyBorder="1" applyAlignment="1">
      <alignment wrapText="1"/>
    </xf>
    <xf numFmtId="49" fontId="2" fillId="0" borderId="0" xfId="0" applyNumberFormat="1" applyFont="1" applyFill="1" applyBorder="1" applyAlignment="1">
      <alignment horizontal="center"/>
    </xf>
    <xf numFmtId="2" fontId="2" fillId="33" borderId="0" xfId="0" applyNumberFormat="1" applyFont="1" applyFill="1" applyBorder="1" applyAlignment="1">
      <alignment wrapText="1"/>
    </xf>
    <xf numFmtId="2" fontId="13" fillId="34" borderId="0" xfId="33" applyNumberFormat="1" applyFont="1" applyFill="1" applyBorder="1" applyAlignment="1">
      <alignment horizontal="left" wrapText="1"/>
      <protection/>
    </xf>
    <xf numFmtId="0" fontId="13" fillId="34" borderId="0" xfId="33" applyNumberFormat="1" applyFont="1" applyFill="1" applyBorder="1" applyAlignment="1">
      <alignment horizontal="center" wrapText="1"/>
      <protection/>
    </xf>
    <xf numFmtId="0" fontId="18" fillId="34" borderId="0" xfId="33" applyNumberFormat="1" applyFont="1" applyFill="1" applyBorder="1" applyAlignment="1">
      <alignment horizontal="center" wrapText="1"/>
      <protection/>
    </xf>
    <xf numFmtId="2" fontId="2" fillId="0" borderId="0" xfId="0" applyNumberFormat="1" applyFont="1" applyFill="1" applyBorder="1" applyAlignment="1">
      <alignment/>
    </xf>
    <xf numFmtId="2" fontId="2" fillId="0" borderId="0" xfId="0" applyNumberFormat="1" applyFont="1" applyBorder="1" applyAlignment="1">
      <alignment/>
    </xf>
    <xf numFmtId="2" fontId="13" fillId="34" borderId="0" xfId="33" applyNumberFormat="1" applyFont="1" applyFill="1" applyBorder="1" applyAlignment="1">
      <alignment horizontal="left" vertical="top" wrapText="1" readingOrder="1"/>
      <protection/>
    </xf>
    <xf numFmtId="2" fontId="1" fillId="0" borderId="0" xfId="0" applyNumberFormat="1" applyFont="1" applyFill="1" applyBorder="1" applyAlignment="1">
      <alignment/>
    </xf>
    <xf numFmtId="2" fontId="2" fillId="33" borderId="0" xfId="0" applyNumberFormat="1" applyFont="1" applyFill="1" applyBorder="1" applyAlignment="1" applyProtection="1">
      <alignment horizontal="left" wrapText="1"/>
      <protection/>
    </xf>
    <xf numFmtId="0" fontId="0" fillId="33" borderId="0" xfId="0" applyFill="1" applyBorder="1" applyAlignment="1">
      <alignment wrapText="1"/>
    </xf>
    <xf numFmtId="49" fontId="0" fillId="33" borderId="0" xfId="0" applyNumberFormat="1" applyFill="1" applyBorder="1" applyAlignment="1">
      <alignment/>
    </xf>
    <xf numFmtId="49" fontId="0" fillId="33" borderId="0" xfId="0" applyNumberFormat="1" applyFont="1" applyFill="1" applyBorder="1" applyAlignment="1">
      <alignment/>
    </xf>
    <xf numFmtId="169" fontId="0" fillId="33" borderId="0" xfId="0" applyNumberFormat="1" applyFont="1" applyFill="1" applyBorder="1" applyAlignment="1">
      <alignment/>
    </xf>
    <xf numFmtId="49" fontId="2" fillId="35" borderId="10" xfId="0" applyNumberFormat="1" applyFont="1" applyFill="1" applyBorder="1" applyAlignment="1">
      <alignment horizontal="left"/>
    </xf>
    <xf numFmtId="49" fontId="2" fillId="35" borderId="10" xfId="0" applyNumberFormat="1" applyFont="1" applyFill="1" applyBorder="1" applyAlignment="1">
      <alignment horizontal="left" wrapText="1"/>
    </xf>
    <xf numFmtId="0" fontId="13" fillId="0" borderId="10" xfId="0" applyNumberFormat="1" applyFont="1" applyFill="1" applyBorder="1" applyAlignment="1">
      <alignment vertical="center" wrapText="1"/>
    </xf>
    <xf numFmtId="3" fontId="2" fillId="0" borderId="10" xfId="0" applyNumberFormat="1" applyFont="1" applyFill="1" applyBorder="1" applyAlignment="1">
      <alignment horizontal="center" wrapText="1"/>
    </xf>
    <xf numFmtId="0" fontId="13" fillId="0" borderId="10" xfId="33" applyNumberFormat="1" applyFont="1" applyFill="1" applyBorder="1" applyAlignment="1">
      <alignment horizontal="left" vertical="top" wrapText="1" readingOrder="1"/>
      <protection/>
    </xf>
    <xf numFmtId="0" fontId="2" fillId="0" borderId="10" xfId="0" applyFont="1" applyBorder="1" applyAlignment="1">
      <alignment/>
    </xf>
    <xf numFmtId="2" fontId="2" fillId="35" borderId="10" xfId="0" applyNumberFormat="1" applyFont="1" applyFill="1" applyBorder="1" applyAlignment="1">
      <alignment horizontal="left" wrapText="1"/>
    </xf>
    <xf numFmtId="0" fontId="58" fillId="35" borderId="10" xfId="0" applyFont="1" applyFill="1" applyBorder="1" applyAlignment="1">
      <alignment wrapText="1"/>
    </xf>
    <xf numFmtId="2" fontId="3" fillId="33" borderId="10" xfId="0" applyNumberFormat="1" applyFont="1" applyFill="1" applyBorder="1" applyAlignment="1">
      <alignment horizontal="left" wrapText="1"/>
    </xf>
    <xf numFmtId="49" fontId="3" fillId="35" borderId="10" xfId="0" applyNumberFormat="1" applyFont="1" applyFill="1" applyBorder="1" applyAlignment="1">
      <alignment horizontal="center"/>
    </xf>
    <xf numFmtId="169" fontId="3" fillId="35" borderId="10" xfId="0" applyNumberFormat="1" applyFont="1" applyFill="1" applyBorder="1" applyAlignment="1">
      <alignment horizontal="center"/>
    </xf>
    <xf numFmtId="2" fontId="3" fillId="33" borderId="10" xfId="0" applyNumberFormat="1" applyFont="1" applyFill="1" applyBorder="1" applyAlignment="1">
      <alignment wrapText="1"/>
    </xf>
    <xf numFmtId="0" fontId="1" fillId="35" borderId="10" xfId="0" applyFont="1" applyFill="1" applyBorder="1" applyAlignment="1">
      <alignment horizontal="center"/>
    </xf>
    <xf numFmtId="168" fontId="2" fillId="35" borderId="10" xfId="0" applyNumberFormat="1" applyFont="1" applyFill="1" applyBorder="1" applyAlignment="1">
      <alignment horizontal="center"/>
    </xf>
    <xf numFmtId="168" fontId="1" fillId="35" borderId="10" xfId="0" applyNumberFormat="1" applyFont="1" applyFill="1" applyBorder="1" applyAlignment="1">
      <alignment horizontal="center"/>
    </xf>
    <xf numFmtId="49" fontId="10" fillId="33" borderId="10" xfId="0" applyNumberFormat="1" applyFont="1" applyFill="1" applyBorder="1" applyAlignment="1">
      <alignment horizontal="center"/>
    </xf>
    <xf numFmtId="0" fontId="18" fillId="35" borderId="10" xfId="33" applyNumberFormat="1" applyFont="1" applyFill="1" applyBorder="1" applyAlignment="1">
      <alignment horizontal="center" wrapText="1"/>
      <protection/>
    </xf>
    <xf numFmtId="0" fontId="1" fillId="35" borderId="10" xfId="0" applyFont="1" applyFill="1" applyBorder="1" applyAlignment="1">
      <alignment horizontal="left" wrapText="1"/>
    </xf>
    <xf numFmtId="49" fontId="1" fillId="35" borderId="10" xfId="0" applyNumberFormat="1" applyFont="1" applyFill="1" applyBorder="1" applyAlignment="1">
      <alignment horizontal="left"/>
    </xf>
    <xf numFmtId="0" fontId="3" fillId="35" borderId="10" xfId="0" applyFont="1" applyFill="1" applyBorder="1" applyAlignment="1">
      <alignment horizontal="left" wrapText="1"/>
    </xf>
    <xf numFmtId="0" fontId="2" fillId="35" borderId="10" xfId="0" applyFont="1" applyFill="1" applyBorder="1" applyAlignment="1">
      <alignment vertical="center" wrapText="1"/>
    </xf>
    <xf numFmtId="49" fontId="2" fillId="35" borderId="10" xfId="0" applyNumberFormat="1" applyFont="1" applyFill="1" applyBorder="1" applyAlignment="1">
      <alignment/>
    </xf>
    <xf numFmtId="0" fontId="3" fillId="35" borderId="10" xfId="0" applyFont="1" applyFill="1" applyBorder="1" applyAlignment="1">
      <alignment horizontal="center" wrapText="1"/>
    </xf>
    <xf numFmtId="49" fontId="3" fillId="35" borderId="10" xfId="0" applyNumberFormat="1" applyFont="1" applyFill="1" applyBorder="1" applyAlignment="1">
      <alignment horizontal="center" wrapText="1"/>
    </xf>
    <xf numFmtId="169" fontId="3" fillId="35" borderId="10" xfId="0" applyNumberFormat="1" applyFont="1" applyFill="1" applyBorder="1" applyAlignment="1">
      <alignment horizontal="center" wrapText="1"/>
    </xf>
    <xf numFmtId="2" fontId="13" fillId="34" borderId="10" xfId="33" applyNumberFormat="1" applyFont="1" applyFill="1" applyBorder="1" applyAlignment="1">
      <alignment horizontal="left" wrapText="1"/>
      <protection/>
    </xf>
    <xf numFmtId="0" fontId="2" fillId="35" borderId="10" xfId="0" applyFont="1" applyFill="1" applyBorder="1" applyAlignment="1">
      <alignment wrapText="1"/>
    </xf>
    <xf numFmtId="0" fontId="2" fillId="33" borderId="10" xfId="0" applyFont="1" applyFill="1" applyBorder="1" applyAlignment="1">
      <alignment horizontal="center" wrapText="1"/>
    </xf>
    <xf numFmtId="0" fontId="11" fillId="33" borderId="10" xfId="0" applyFont="1" applyFill="1" applyBorder="1" applyAlignment="1">
      <alignment horizontal="left" wrapText="1"/>
    </xf>
    <xf numFmtId="49" fontId="2" fillId="35" borderId="10" xfId="0" applyNumberFormat="1" applyFont="1" applyFill="1" applyBorder="1" applyAlignment="1" applyProtection="1">
      <alignment horizontal="left" vertical="center" wrapText="1"/>
      <protection/>
    </xf>
    <xf numFmtId="0" fontId="13" fillId="35" borderId="10" xfId="0" applyNumberFormat="1" applyFont="1" applyFill="1" applyBorder="1" applyAlignment="1">
      <alignment vertical="center" wrapText="1"/>
    </xf>
    <xf numFmtId="190" fontId="13" fillId="35" borderId="10" xfId="0" applyNumberFormat="1" applyFont="1" applyFill="1" applyBorder="1" applyAlignment="1">
      <alignment vertical="center" wrapText="1"/>
    </xf>
    <xf numFmtId="49" fontId="19" fillId="0" borderId="10" xfId="0" applyNumberFormat="1" applyFont="1" applyFill="1" applyBorder="1" applyAlignment="1">
      <alignment horizontal="justify" vertical="center" wrapText="1"/>
    </xf>
    <xf numFmtId="0" fontId="19" fillId="34" borderId="10" xfId="33" applyNumberFormat="1" applyFont="1" applyFill="1" applyBorder="1" applyAlignment="1">
      <alignment horizontal="center" wrapText="1"/>
      <protection/>
    </xf>
    <xf numFmtId="190" fontId="13" fillId="0" borderId="10" xfId="0" applyNumberFormat="1" applyFont="1" applyFill="1" applyBorder="1" applyAlignment="1">
      <alignment vertical="center" wrapText="1"/>
    </xf>
    <xf numFmtId="0" fontId="19" fillId="0" borderId="10" xfId="33" applyNumberFormat="1" applyFont="1" applyFill="1" applyBorder="1" applyAlignment="1">
      <alignment horizontal="left" vertical="top" wrapText="1" readingOrder="1"/>
      <protection/>
    </xf>
    <xf numFmtId="0" fontId="13" fillId="0" borderId="10" xfId="33" applyNumberFormat="1" applyFont="1" applyFill="1" applyBorder="1" applyAlignment="1">
      <alignment horizontal="center" vertical="center" wrapText="1" readingOrder="1"/>
      <protection/>
    </xf>
    <xf numFmtId="0" fontId="11" fillId="33" borderId="10" xfId="0" applyFont="1" applyFill="1" applyBorder="1" applyAlignment="1">
      <alignment wrapText="1"/>
    </xf>
    <xf numFmtId="2" fontId="13" fillId="34" borderId="10" xfId="33" applyNumberFormat="1" applyFont="1" applyFill="1" applyBorder="1" applyAlignment="1">
      <alignment horizontal="left" vertical="top" wrapText="1" readingOrder="1"/>
      <protection/>
    </xf>
    <xf numFmtId="2" fontId="13" fillId="0" borderId="10" xfId="33" applyNumberFormat="1" applyFont="1" applyFill="1" applyBorder="1" applyAlignment="1">
      <alignment horizontal="left" vertical="top" wrapText="1" readingOrder="1"/>
      <protection/>
    </xf>
    <xf numFmtId="0" fontId="19" fillId="35" borderId="10" xfId="33" applyNumberFormat="1" applyFont="1" applyFill="1" applyBorder="1" applyAlignment="1">
      <alignment horizontal="center" wrapText="1"/>
      <protection/>
    </xf>
    <xf numFmtId="2" fontId="55" fillId="0" borderId="10" xfId="33" applyNumberFormat="1" applyFont="1" applyFill="1" applyBorder="1" applyAlignment="1">
      <alignment horizontal="left" vertical="top" wrapText="1" readingOrder="1"/>
      <protection/>
    </xf>
    <xf numFmtId="2" fontId="59" fillId="0" borderId="10" xfId="33" applyNumberFormat="1" applyFont="1" applyFill="1" applyBorder="1" applyAlignment="1">
      <alignment horizontal="left" vertical="top" wrapText="1" readingOrder="1"/>
      <protection/>
    </xf>
    <xf numFmtId="2" fontId="55" fillId="35" borderId="10" xfId="33" applyNumberFormat="1" applyFont="1" applyFill="1" applyBorder="1" applyAlignment="1">
      <alignment horizontal="left" vertical="top" wrapText="1" readingOrder="1"/>
      <protection/>
    </xf>
    <xf numFmtId="0" fontId="19" fillId="36" borderId="10" xfId="33" applyNumberFormat="1" applyFont="1" applyFill="1" applyBorder="1" applyAlignment="1">
      <alignment horizontal="center" wrapText="1"/>
      <protection/>
    </xf>
    <xf numFmtId="0" fontId="55" fillId="0" borderId="10" xfId="0" applyFont="1" applyBorder="1" applyAlignment="1">
      <alignment horizontal="left" vertical="top" wrapText="1"/>
    </xf>
    <xf numFmtId="0" fontId="55" fillId="0" borderId="10" xfId="0" applyFont="1" applyBorder="1" applyAlignment="1">
      <alignment horizontal="left" wrapText="1"/>
    </xf>
    <xf numFmtId="0" fontId="2" fillId="35" borderId="10" xfId="0" applyFont="1" applyFill="1" applyBorder="1" applyAlignment="1">
      <alignment horizontal="left" vertical="top" wrapText="1"/>
    </xf>
    <xf numFmtId="0" fontId="2" fillId="0" borderId="10" xfId="0" applyFont="1" applyBorder="1" applyAlignment="1">
      <alignment horizontal="left" wrapText="1"/>
    </xf>
    <xf numFmtId="0" fontId="55" fillId="0" borderId="11" xfId="0" applyFont="1" applyBorder="1" applyAlignment="1">
      <alignment horizontal="left" vertical="top" wrapText="1"/>
    </xf>
    <xf numFmtId="0" fontId="2" fillId="35" borderId="10" xfId="54" applyFont="1" applyFill="1" applyBorder="1" applyAlignment="1">
      <alignment horizontal="left" vertical="center" wrapText="1"/>
      <protection/>
    </xf>
    <xf numFmtId="0" fontId="2" fillId="35" borderId="11" xfId="0" applyFont="1" applyFill="1" applyBorder="1" applyAlignment="1">
      <alignment wrapText="1"/>
    </xf>
    <xf numFmtId="169" fontId="2" fillId="35" borderId="10" xfId="0" applyNumberFormat="1" applyFont="1" applyFill="1" applyBorder="1" applyAlignment="1">
      <alignment horizontal="center"/>
    </xf>
    <xf numFmtId="0" fontId="2" fillId="0" borderId="11" xfId="0" applyFont="1" applyBorder="1" applyAlignment="1">
      <alignment/>
    </xf>
    <xf numFmtId="0" fontId="2" fillId="0" borderId="11" xfId="0" applyFont="1" applyBorder="1" applyAlignment="1">
      <alignment wrapText="1"/>
    </xf>
    <xf numFmtId="49" fontId="2" fillId="35" borderId="10" xfId="55" applyNumberFormat="1" applyFont="1" applyFill="1" applyBorder="1" applyAlignment="1" applyProtection="1">
      <alignment horizontal="left" vertical="center" wrapText="1"/>
      <protection/>
    </xf>
    <xf numFmtId="169" fontId="2" fillId="35" borderId="10" xfId="0" applyNumberFormat="1" applyFont="1" applyFill="1" applyBorder="1" applyAlignment="1">
      <alignment horizontal="center"/>
    </xf>
    <xf numFmtId="0" fontId="2" fillId="35" borderId="10" xfId="0" applyFont="1" applyFill="1" applyBorder="1" applyAlignment="1">
      <alignment horizontal="left" wrapText="1"/>
    </xf>
    <xf numFmtId="0" fontId="2" fillId="0" borderId="0" xfId="0" applyFont="1" applyAlignment="1">
      <alignment wrapText="1"/>
    </xf>
    <xf numFmtId="169" fontId="2" fillId="35" borderId="10" xfId="0" applyNumberFormat="1" applyFont="1" applyFill="1" applyBorder="1" applyAlignment="1">
      <alignment horizontal="center"/>
    </xf>
    <xf numFmtId="0" fontId="2" fillId="35" borderId="10" xfId="0" applyFont="1" applyFill="1" applyBorder="1" applyAlignment="1">
      <alignment horizontal="left" wrapText="1"/>
    </xf>
    <xf numFmtId="169" fontId="2" fillId="35" borderId="10" xfId="0" applyNumberFormat="1" applyFont="1" applyFill="1" applyBorder="1" applyAlignment="1">
      <alignment horizontal="center"/>
    </xf>
    <xf numFmtId="0" fontId="2" fillId="35" borderId="10" xfId="0" applyFont="1" applyFill="1" applyBorder="1" applyAlignment="1">
      <alignment horizontal="left" wrapText="1"/>
    </xf>
    <xf numFmtId="169" fontId="2" fillId="35" borderId="10" xfId="0" applyNumberFormat="1" applyFont="1" applyFill="1" applyBorder="1" applyAlignment="1">
      <alignment horizontal="center"/>
    </xf>
    <xf numFmtId="0" fontId="2" fillId="35" borderId="10" xfId="0" applyFont="1" applyFill="1" applyBorder="1" applyAlignment="1">
      <alignment horizontal="left" wrapText="1"/>
    </xf>
    <xf numFmtId="2" fontId="19" fillId="36" borderId="10" xfId="33" applyNumberFormat="1" applyFont="1" applyFill="1" applyBorder="1" applyAlignment="1">
      <alignment horizontal="left" wrapText="1"/>
      <protection/>
    </xf>
    <xf numFmtId="2" fontId="13" fillId="36" borderId="10" xfId="33" applyNumberFormat="1" applyFont="1" applyFill="1" applyBorder="1" applyAlignment="1">
      <alignment horizontal="left" wrapText="1"/>
      <protection/>
    </xf>
    <xf numFmtId="169" fontId="2" fillId="35" borderId="10" xfId="0" applyNumberFormat="1" applyFont="1" applyFill="1" applyBorder="1" applyAlignment="1">
      <alignment horizontal="center"/>
    </xf>
    <xf numFmtId="0" fontId="0" fillId="35" borderId="0" xfId="0" applyFill="1" applyAlignment="1">
      <alignment horizontal="left"/>
    </xf>
    <xf numFmtId="0" fontId="0" fillId="35" borderId="0" xfId="0" applyFill="1" applyAlignment="1">
      <alignment/>
    </xf>
    <xf numFmtId="49" fontId="0" fillId="35" borderId="0" xfId="0" applyNumberFormat="1" applyFill="1" applyAlignment="1">
      <alignment/>
    </xf>
    <xf numFmtId="49" fontId="0" fillId="35" borderId="0" xfId="0" applyNumberFormat="1" applyFont="1" applyFill="1" applyAlignment="1">
      <alignment/>
    </xf>
    <xf numFmtId="49" fontId="3" fillId="0" borderId="10" xfId="0" applyNumberFormat="1" applyFont="1" applyFill="1" applyBorder="1" applyAlignment="1">
      <alignment horizontal="left" vertical="center" wrapText="1"/>
    </xf>
    <xf numFmtId="0" fontId="21" fillId="36" borderId="10" xfId="33" applyNumberFormat="1" applyFont="1" applyFill="1" applyBorder="1" applyAlignment="1">
      <alignment horizontal="center" wrapText="1"/>
      <protection/>
    </xf>
    <xf numFmtId="49" fontId="10" fillId="35" borderId="10" xfId="0" applyNumberFormat="1" applyFont="1" applyFill="1" applyBorder="1" applyAlignment="1">
      <alignment horizontal="center"/>
    </xf>
    <xf numFmtId="169" fontId="2" fillId="35" borderId="10" xfId="0" applyNumberFormat="1" applyFont="1" applyFill="1" applyBorder="1" applyAlignment="1">
      <alignment horizontal="center"/>
    </xf>
    <xf numFmtId="49" fontId="2" fillId="35" borderId="10" xfId="0" applyNumberFormat="1" applyFont="1" applyFill="1" applyBorder="1" applyAlignment="1">
      <alignment horizontal="center" wrapText="1"/>
    </xf>
    <xf numFmtId="0" fontId="56" fillId="35" borderId="10" xfId="0" applyFont="1" applyFill="1" applyBorder="1" applyAlignment="1">
      <alignment horizontal="center"/>
    </xf>
    <xf numFmtId="0" fontId="57" fillId="35" borderId="10" xfId="0" applyFont="1" applyFill="1" applyBorder="1" applyAlignment="1">
      <alignment horizontal="center"/>
    </xf>
    <xf numFmtId="0" fontId="2" fillId="0" borderId="10" xfId="0" applyFont="1" applyBorder="1" applyAlignment="1">
      <alignment horizontal="left" vertical="top" wrapText="1"/>
    </xf>
    <xf numFmtId="0" fontId="55" fillId="35" borderId="0" xfId="0" applyFont="1" applyFill="1" applyAlignment="1">
      <alignment wrapText="1"/>
    </xf>
    <xf numFmtId="169" fontId="2" fillId="35" borderId="10" xfId="0" applyNumberFormat="1" applyFont="1" applyFill="1" applyBorder="1" applyAlignment="1">
      <alignment horizontal="center"/>
    </xf>
    <xf numFmtId="0" fontId="1" fillId="0" borderId="0" xfId="0" applyFont="1" applyAlignment="1">
      <alignment horizontal="justify" vertical="center"/>
    </xf>
    <xf numFmtId="0" fontId="1" fillId="0" borderId="10" xfId="0" applyFont="1" applyBorder="1" applyAlignment="1">
      <alignment horizontal="justify" vertical="center"/>
    </xf>
    <xf numFmtId="0" fontId="3" fillId="33" borderId="10" xfId="0" applyFont="1" applyFill="1" applyBorder="1" applyAlignment="1">
      <alignment wrapText="1"/>
    </xf>
    <xf numFmtId="0" fontId="56" fillId="35" borderId="10" xfId="0" applyFont="1" applyFill="1" applyBorder="1" applyAlignment="1">
      <alignment horizontal="left" wrapText="1"/>
    </xf>
    <xf numFmtId="0" fontId="55" fillId="35"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1" fillId="0" borderId="0" xfId="0" applyFont="1" applyAlignment="1">
      <alignment/>
    </xf>
    <xf numFmtId="49" fontId="2" fillId="0" borderId="10" xfId="0" applyNumberFormat="1" applyFont="1" applyFill="1" applyBorder="1" applyAlignment="1">
      <alignment horizontal="left"/>
    </xf>
    <xf numFmtId="0" fontId="56" fillId="0" borderId="10" xfId="0" applyFont="1" applyFill="1" applyBorder="1" applyAlignment="1">
      <alignment horizontal="left" vertical="center" wrapText="1"/>
    </xf>
    <xf numFmtId="0" fontId="3" fillId="0" borderId="10" xfId="0" applyFont="1" applyFill="1" applyBorder="1" applyAlignment="1">
      <alignment horizontal="left" wrapText="1"/>
    </xf>
    <xf numFmtId="49" fontId="9" fillId="0" borderId="10" xfId="0" applyNumberFormat="1" applyFont="1" applyFill="1" applyBorder="1" applyAlignment="1">
      <alignment/>
    </xf>
    <xf numFmtId="0" fontId="56"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56" fillId="0" borderId="10" xfId="54" applyFont="1" applyFill="1" applyBorder="1" applyAlignment="1">
      <alignment vertical="justify"/>
      <protection/>
    </xf>
    <xf numFmtId="49" fontId="1" fillId="0" borderId="10" xfId="0" applyNumberFormat="1" applyFont="1" applyFill="1" applyBorder="1" applyAlignment="1">
      <alignment horizontal="center" vertical="center"/>
    </xf>
    <xf numFmtId="0" fontId="56" fillId="0" borderId="10" xfId="0" applyFont="1" applyFill="1" applyBorder="1" applyAlignment="1">
      <alignment vertical="center"/>
    </xf>
    <xf numFmtId="0" fontId="56" fillId="0" borderId="10" xfId="0" applyFont="1" applyFill="1" applyBorder="1" applyAlignment="1">
      <alignment horizontal="justify" vertical="center"/>
    </xf>
    <xf numFmtId="0" fontId="1" fillId="0" borderId="0" xfId="0" applyFont="1" applyFill="1" applyAlignment="1">
      <alignment horizontal="justify" vertical="center"/>
    </xf>
    <xf numFmtId="49" fontId="2" fillId="0" borderId="10" xfId="0" applyNumberFormat="1" applyFont="1" applyFill="1" applyBorder="1" applyAlignment="1" applyProtection="1">
      <alignment horizontal="left" vertical="center" wrapText="1"/>
      <protection/>
    </xf>
    <xf numFmtId="0" fontId="55" fillId="0" borderId="10" xfId="0" applyFont="1" applyFill="1" applyBorder="1" applyAlignment="1">
      <alignment/>
    </xf>
    <xf numFmtId="0" fontId="21" fillId="0" borderId="10" xfId="33" applyNumberFormat="1" applyFont="1" applyFill="1" applyBorder="1" applyAlignment="1">
      <alignment horizontal="center" wrapText="1"/>
      <protection/>
    </xf>
    <xf numFmtId="49" fontId="10" fillId="0" borderId="10" xfId="0" applyNumberFormat="1" applyFont="1" applyFill="1" applyBorder="1" applyAlignment="1">
      <alignment horizontal="center"/>
    </xf>
    <xf numFmtId="0" fontId="18" fillId="0" borderId="10" xfId="33" applyNumberFormat="1" applyFont="1" applyFill="1" applyBorder="1" applyAlignment="1">
      <alignment horizontal="center" wrapText="1"/>
      <protection/>
    </xf>
    <xf numFmtId="0" fontId="13" fillId="0" borderId="10" xfId="33" applyNumberFormat="1" applyFont="1" applyFill="1" applyBorder="1" applyAlignment="1">
      <alignment horizontal="center" wrapText="1"/>
      <protection/>
    </xf>
    <xf numFmtId="0" fontId="13" fillId="0" borderId="10" xfId="33" applyNumberFormat="1" applyFont="1" applyFill="1" applyBorder="1" applyAlignment="1">
      <alignment horizontal="left" wrapText="1"/>
      <protection/>
    </xf>
    <xf numFmtId="0" fontId="19" fillId="0" borderId="10" xfId="33" applyNumberFormat="1" applyFont="1" applyFill="1" applyBorder="1" applyAlignment="1">
      <alignment horizontal="center" wrapText="1"/>
      <protection/>
    </xf>
    <xf numFmtId="49" fontId="3" fillId="0" borderId="10" xfId="0" applyNumberFormat="1" applyFont="1" applyFill="1" applyBorder="1" applyAlignment="1">
      <alignment horizontal="left"/>
    </xf>
    <xf numFmtId="0" fontId="56" fillId="0" borderId="10" xfId="0" applyFont="1" applyFill="1" applyBorder="1" applyAlignment="1">
      <alignment/>
    </xf>
    <xf numFmtId="0" fontId="2" fillId="0" borderId="10" xfId="0" applyFont="1" applyFill="1" applyBorder="1" applyAlignment="1">
      <alignment horizontal="justify" vertical="center"/>
    </xf>
    <xf numFmtId="0" fontId="1" fillId="0" borderId="10" xfId="0" applyFont="1" applyFill="1" applyBorder="1" applyAlignment="1">
      <alignment horizontal="left" wrapText="1"/>
    </xf>
    <xf numFmtId="0" fontId="56" fillId="0" borderId="10" xfId="0" applyFont="1" applyFill="1" applyBorder="1" applyAlignment="1">
      <alignment vertical="center" wrapText="1"/>
    </xf>
    <xf numFmtId="49" fontId="2" fillId="0" borderId="12"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0" borderId="13" xfId="0" applyFont="1" applyBorder="1" applyAlignment="1">
      <alignment horizontal="justify" vertical="center"/>
    </xf>
    <xf numFmtId="0" fontId="1" fillId="0" borderId="13" xfId="0" applyFont="1" applyFill="1" applyBorder="1" applyAlignment="1">
      <alignment horizontal="justify" vertical="center"/>
    </xf>
    <xf numFmtId="0" fontId="1" fillId="0" borderId="13" xfId="0" applyFont="1" applyBorder="1" applyAlignment="1">
      <alignment/>
    </xf>
    <xf numFmtId="49" fontId="2" fillId="0" borderId="12" xfId="0" applyNumberFormat="1" applyFont="1" applyBorder="1" applyAlignment="1" applyProtection="1">
      <alignment horizontal="left" vertical="center" wrapText="1"/>
      <protection/>
    </xf>
    <xf numFmtId="190" fontId="2" fillId="0" borderId="12" xfId="0" applyNumberFormat="1" applyFont="1" applyBorder="1" applyAlignment="1" applyProtection="1">
      <alignment horizontal="left" vertical="center" wrapText="1"/>
      <protection/>
    </xf>
    <xf numFmtId="49" fontId="2" fillId="0" borderId="14" xfId="0" applyNumberFormat="1" applyFont="1" applyBorder="1" applyAlignment="1" applyProtection="1">
      <alignment horizontal="left" vertical="center" wrapText="1"/>
      <protection/>
    </xf>
    <xf numFmtId="0" fontId="1" fillId="0" borderId="10" xfId="0" applyFont="1" applyBorder="1" applyAlignment="1">
      <alignment/>
    </xf>
    <xf numFmtId="0" fontId="2" fillId="35" borderId="10" xfId="0" applyFont="1" applyFill="1" applyBorder="1" applyAlignment="1">
      <alignment horizontal="center"/>
    </xf>
    <xf numFmtId="169" fontId="10" fillId="35" borderId="10" xfId="0" applyNumberFormat="1" applyFont="1" applyFill="1" applyBorder="1" applyAlignment="1">
      <alignment horizontal="center"/>
    </xf>
    <xf numFmtId="0" fontId="1" fillId="0" borderId="10" xfId="0" applyFont="1" applyFill="1" applyBorder="1" applyAlignment="1">
      <alignment horizontal="justify" vertical="center"/>
    </xf>
    <xf numFmtId="49" fontId="1" fillId="0" borderId="12" xfId="0" applyNumberFormat="1" applyFont="1" applyBorder="1" applyAlignment="1" applyProtection="1">
      <alignment horizontal="center" vertical="center" wrapText="1"/>
      <protection/>
    </xf>
    <xf numFmtId="49" fontId="2" fillId="0" borderId="12" xfId="0" applyNumberFormat="1" applyFont="1" applyBorder="1" applyAlignment="1" applyProtection="1">
      <alignment horizontal="center" vertical="center" wrapText="1"/>
      <protection/>
    </xf>
    <xf numFmtId="49" fontId="1" fillId="0" borderId="12" xfId="0" applyNumberFormat="1" applyFont="1" applyBorder="1" applyAlignment="1" applyProtection="1">
      <alignment horizontal="center" wrapText="1"/>
      <protection/>
    </xf>
    <xf numFmtId="49" fontId="2" fillId="0" borderId="12" xfId="0" applyNumberFormat="1" applyFont="1" applyBorder="1" applyAlignment="1" applyProtection="1">
      <alignment horizontal="center" wrapText="1"/>
      <protection/>
    </xf>
    <xf numFmtId="0" fontId="55" fillId="35" borderId="10" xfId="0" applyFont="1" applyFill="1" applyBorder="1" applyAlignment="1">
      <alignment wrapText="1"/>
    </xf>
    <xf numFmtId="49" fontId="2" fillId="35" borderId="10" xfId="0" applyNumberFormat="1" applyFont="1" applyFill="1" applyBorder="1" applyAlignment="1" applyProtection="1">
      <alignment horizontal="center" wrapText="1"/>
      <protection/>
    </xf>
    <xf numFmtId="49" fontId="1" fillId="35" borderId="10" xfId="0" applyNumberFormat="1" applyFont="1" applyFill="1" applyBorder="1" applyAlignment="1" applyProtection="1">
      <alignment horizontal="center" wrapText="1"/>
      <protection/>
    </xf>
    <xf numFmtId="49" fontId="2" fillId="0" borderId="12" xfId="0" applyNumberFormat="1" applyFont="1" applyBorder="1" applyAlignment="1" applyProtection="1">
      <alignment horizontal="left" wrapText="1"/>
      <protection/>
    </xf>
    <xf numFmtId="0" fontId="57" fillId="35" borderId="10" xfId="0" applyFont="1" applyFill="1" applyBorder="1" applyAlignment="1">
      <alignment wrapText="1"/>
    </xf>
    <xf numFmtId="49" fontId="2" fillId="35" borderId="10" xfId="0" applyNumberFormat="1" applyFont="1" applyFill="1" applyBorder="1" applyAlignment="1">
      <alignment horizontal="center" wrapText="1"/>
    </xf>
    <xf numFmtId="169" fontId="2" fillId="35" borderId="10" xfId="0" applyNumberFormat="1" applyFont="1" applyFill="1" applyBorder="1" applyAlignment="1">
      <alignment horizontal="center"/>
    </xf>
    <xf numFmtId="0" fontId="2" fillId="35" borderId="10" xfId="0" applyFont="1" applyFill="1" applyBorder="1" applyAlignment="1">
      <alignment horizontal="left" wrapText="1"/>
    </xf>
    <xf numFmtId="190" fontId="2" fillId="0" borderId="10" xfId="0" applyNumberFormat="1" applyFont="1" applyBorder="1" applyAlignment="1" applyProtection="1">
      <alignment horizontal="left" vertical="center" wrapText="1"/>
      <protection/>
    </xf>
    <xf numFmtId="0" fontId="2" fillId="0" borderId="10" xfId="0" applyFont="1" applyBorder="1" applyAlignment="1">
      <alignment wrapText="1"/>
    </xf>
    <xf numFmtId="49" fontId="2" fillId="0" borderId="10" xfId="0" applyNumberFormat="1" applyFont="1" applyBorder="1" applyAlignment="1" applyProtection="1">
      <alignment horizontal="left" wrapText="1"/>
      <protection/>
    </xf>
    <xf numFmtId="49" fontId="2" fillId="0" borderId="10" xfId="0" applyNumberFormat="1" applyFont="1" applyBorder="1" applyAlignment="1" applyProtection="1">
      <alignment horizontal="center" wrapText="1"/>
      <protection/>
    </xf>
    <xf numFmtId="49" fontId="1" fillId="0" borderId="10" xfId="0" applyNumberFormat="1" applyFont="1" applyBorder="1" applyAlignment="1" applyProtection="1">
      <alignment horizontal="center" wrapText="1"/>
      <protection/>
    </xf>
    <xf numFmtId="49" fontId="2"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0" fontId="14" fillId="0" borderId="0" xfId="0" applyFont="1" applyFill="1" applyAlignment="1">
      <alignment horizontal="center"/>
    </xf>
    <xf numFmtId="49" fontId="16" fillId="0" borderId="0" xfId="0" applyNumberFormat="1" applyFont="1" applyFill="1" applyAlignment="1">
      <alignment horizontal="right"/>
    </xf>
    <xf numFmtId="0" fontId="2" fillId="0" borderId="0" xfId="0" applyFont="1" applyFill="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center"/>
    </xf>
    <xf numFmtId="49" fontId="1" fillId="33" borderId="0" xfId="0" applyNumberFormat="1" applyFont="1" applyFill="1" applyAlignment="1">
      <alignment horizontal="left" wrapText="1"/>
    </xf>
    <xf numFmtId="49" fontId="1" fillId="33" borderId="0" xfId="0" applyNumberFormat="1" applyFont="1" applyFill="1" applyAlignment="1">
      <alignment horizontal="right" wrapText="1"/>
    </xf>
    <xf numFmtId="49" fontId="2" fillId="35" borderId="10" xfId="0" applyNumberFormat="1" applyFont="1" applyFill="1" applyBorder="1" applyAlignment="1">
      <alignment horizontal="center" wrapText="1"/>
    </xf>
    <xf numFmtId="0" fontId="2" fillId="33" borderId="0" xfId="0" applyFont="1" applyFill="1" applyAlignment="1">
      <alignment horizontal="center"/>
    </xf>
    <xf numFmtId="169" fontId="2" fillId="35" borderId="10" xfId="0" applyNumberFormat="1" applyFont="1" applyFill="1" applyBorder="1" applyAlignment="1">
      <alignment horizontal="center"/>
    </xf>
    <xf numFmtId="0" fontId="2" fillId="33" borderId="10" xfId="0" applyFont="1" applyFill="1" applyBorder="1" applyAlignment="1">
      <alignment horizontal="center" wrapText="1"/>
    </xf>
    <xf numFmtId="49" fontId="1" fillId="35" borderId="0" xfId="0" applyNumberFormat="1" applyFont="1" applyFill="1" applyAlignment="1">
      <alignment horizontal="right" wrapText="1"/>
    </xf>
    <xf numFmtId="41" fontId="2" fillId="33" borderId="10" xfId="0" applyNumberFormat="1" applyFont="1" applyFill="1" applyBorder="1" applyAlignment="1">
      <alignment horizontal="center"/>
    </xf>
    <xf numFmtId="0" fontId="13" fillId="35" borderId="0" xfId="0" applyFont="1" applyFill="1" applyBorder="1" applyAlignment="1" applyProtection="1">
      <alignment horizontal="center" vertical="top" wrapText="1"/>
      <protection/>
    </xf>
    <xf numFmtId="0" fontId="2" fillId="35" borderId="0" xfId="0" applyFont="1" applyFill="1" applyAlignment="1">
      <alignment horizontal="center"/>
    </xf>
    <xf numFmtId="0" fontId="2" fillId="35" borderId="10" xfId="0" applyFont="1" applyFill="1" applyBorder="1" applyAlignment="1">
      <alignment horizontal="left" wrapText="1"/>
    </xf>
    <xf numFmtId="0" fontId="55" fillId="35" borderId="0" xfId="33" applyNumberFormat="1" applyFont="1" applyFill="1" applyBorder="1" applyAlignment="1">
      <alignment horizontal="center" vertical="top" wrapText="1" readingOrder="1"/>
      <protection/>
    </xf>
    <xf numFmtId="0" fontId="1" fillId="35" borderId="0" xfId="0" applyFont="1" applyFill="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tabSelected="1" zoomScale="75" zoomScaleNormal="75" zoomScalePageLayoutView="0" workbookViewId="0" topLeftCell="A1">
      <selection activeCell="A6" sqref="A6:D6"/>
    </sheetView>
  </sheetViews>
  <sheetFormatPr defaultColWidth="9.00390625" defaultRowHeight="12.75"/>
  <cols>
    <col min="1" max="1" width="77.25390625" style="9" customWidth="1"/>
    <col min="2" max="2" width="8.875" style="10" customWidth="1"/>
    <col min="3" max="3" width="9.00390625" style="10" customWidth="1"/>
    <col min="4" max="4" width="16.875" style="11" customWidth="1"/>
    <col min="5" max="16384" width="9.125" style="9" customWidth="1"/>
  </cols>
  <sheetData>
    <row r="1" spans="1:4" ht="12.75">
      <c r="A1" s="285"/>
      <c r="B1" s="285"/>
      <c r="C1" s="285"/>
      <c r="D1" s="285"/>
    </row>
    <row r="2" spans="2:4" ht="12.75">
      <c r="B2" s="286" t="s">
        <v>443</v>
      </c>
      <c r="C2" s="286"/>
      <c r="D2" s="286"/>
    </row>
    <row r="3" spans="2:4" ht="12.75">
      <c r="B3" s="286" t="s">
        <v>42</v>
      </c>
      <c r="C3" s="286"/>
      <c r="D3" s="286"/>
    </row>
    <row r="4" spans="2:5" ht="15" customHeight="1">
      <c r="B4" s="290" t="s">
        <v>551</v>
      </c>
      <c r="C4" s="290"/>
      <c r="D4" s="290"/>
      <c r="E4" s="290"/>
    </row>
    <row r="6" spans="1:4" ht="15.75">
      <c r="A6" s="289" t="s">
        <v>81</v>
      </c>
      <c r="B6" s="289"/>
      <c r="C6" s="289"/>
      <c r="D6" s="289"/>
    </row>
    <row r="7" spans="1:4" ht="15.75">
      <c r="A7" s="289" t="s">
        <v>82</v>
      </c>
      <c r="B7" s="289"/>
      <c r="C7" s="289"/>
      <c r="D7" s="289"/>
    </row>
    <row r="8" spans="1:4" ht="15.75">
      <c r="A8" s="287" t="s">
        <v>434</v>
      </c>
      <c r="B8" s="287"/>
      <c r="C8" s="287"/>
      <c r="D8" s="287"/>
    </row>
    <row r="9" spans="1:4" ht="15.75">
      <c r="A9" s="288" t="s">
        <v>44</v>
      </c>
      <c r="B9" s="288"/>
      <c r="C9" s="288"/>
      <c r="D9" s="288"/>
    </row>
    <row r="10" spans="1:4" ht="15.75">
      <c r="A10" s="58" t="s">
        <v>43</v>
      </c>
      <c r="B10" s="59" t="s">
        <v>70</v>
      </c>
      <c r="C10" s="59" t="s">
        <v>85</v>
      </c>
      <c r="D10" s="144" t="s">
        <v>34</v>
      </c>
    </row>
    <row r="11" spans="1:4" ht="15.75">
      <c r="A11" s="4" t="s">
        <v>11</v>
      </c>
      <c r="B11" s="2" t="s">
        <v>3</v>
      </c>
      <c r="C11" s="2"/>
      <c r="D11" s="15">
        <f>SUM(D12:D18)</f>
        <v>116216.6</v>
      </c>
    </row>
    <row r="12" spans="1:4" ht="31.5">
      <c r="A12" s="4" t="s">
        <v>18</v>
      </c>
      <c r="B12" s="2" t="s">
        <v>3</v>
      </c>
      <c r="C12" s="2" t="s">
        <v>7</v>
      </c>
      <c r="D12" s="17">
        <f>'Прил 8'!G299</f>
        <v>3162</v>
      </c>
    </row>
    <row r="13" spans="1:4" ht="54" customHeight="1">
      <c r="A13" s="5" t="s">
        <v>47</v>
      </c>
      <c r="B13" s="2" t="s">
        <v>3</v>
      </c>
      <c r="C13" s="2" t="s">
        <v>17</v>
      </c>
      <c r="D13" s="17">
        <f>'Прил 8'!G709</f>
        <v>3993.3</v>
      </c>
    </row>
    <row r="14" spans="1:4" ht="46.5" customHeight="1">
      <c r="A14" s="4" t="s">
        <v>12</v>
      </c>
      <c r="B14" s="2" t="s">
        <v>3</v>
      </c>
      <c r="C14" s="2" t="s">
        <v>10</v>
      </c>
      <c r="D14" s="17">
        <f>'Прил 8'!G307</f>
        <v>64902.399999999994</v>
      </c>
    </row>
    <row r="15" spans="1:4" ht="18.75">
      <c r="A15" s="213" t="s">
        <v>437</v>
      </c>
      <c r="B15" s="2" t="s">
        <v>3</v>
      </c>
      <c r="C15" s="2" t="s">
        <v>25</v>
      </c>
      <c r="D15" s="17">
        <f>'Прил 8'!G337</f>
        <v>12.6</v>
      </c>
    </row>
    <row r="16" spans="1:4" ht="35.25" customHeight="1">
      <c r="A16" s="4" t="s">
        <v>15</v>
      </c>
      <c r="B16" s="2" t="s">
        <v>3</v>
      </c>
      <c r="C16" s="2" t="s">
        <v>1</v>
      </c>
      <c r="D16" s="17">
        <f>'Прил 8'!G673+'Прил 8'!G743</f>
        <v>27192</v>
      </c>
    </row>
    <row r="17" spans="1:4" s="12" customFormat="1" ht="15.75">
      <c r="A17" s="4" t="s">
        <v>38</v>
      </c>
      <c r="B17" s="2" t="s">
        <v>3</v>
      </c>
      <c r="C17" s="2" t="s">
        <v>33</v>
      </c>
      <c r="D17" s="17">
        <f>'Прил 8'!G687</f>
        <v>375</v>
      </c>
    </row>
    <row r="18" spans="1:4" s="12" customFormat="1" ht="15.75">
      <c r="A18" s="4" t="s">
        <v>19</v>
      </c>
      <c r="B18" s="2" t="s">
        <v>3</v>
      </c>
      <c r="C18" s="2" t="s">
        <v>32</v>
      </c>
      <c r="D18" s="17">
        <f>'Прил 8'!G342+'Прил 8'!G723</f>
        <v>16579.3</v>
      </c>
    </row>
    <row r="19" spans="1:4" s="12" customFormat="1" ht="31.5">
      <c r="A19" s="5" t="s">
        <v>53</v>
      </c>
      <c r="B19" s="2" t="s">
        <v>17</v>
      </c>
      <c r="C19" s="2"/>
      <c r="D19" s="15">
        <f>D20+D21</f>
        <v>9049.1</v>
      </c>
    </row>
    <row r="20" spans="1:4" s="12" customFormat="1" ht="33.75" customHeight="1">
      <c r="A20" s="5" t="s">
        <v>52</v>
      </c>
      <c r="B20" s="2" t="s">
        <v>17</v>
      </c>
      <c r="C20" s="2" t="s">
        <v>26</v>
      </c>
      <c r="D20" s="17">
        <f>'Прил 8'!G400</f>
        <v>5006.1</v>
      </c>
    </row>
    <row r="21" spans="1:4" s="12" customFormat="1" ht="31.5">
      <c r="A21" s="7" t="s">
        <v>57</v>
      </c>
      <c r="B21" s="2" t="s">
        <v>17</v>
      </c>
      <c r="C21" s="2" t="s">
        <v>20</v>
      </c>
      <c r="D21" s="17">
        <f>'Прил 8'!G412</f>
        <v>4043</v>
      </c>
    </row>
    <row r="22" spans="1:4" ht="15.75">
      <c r="A22" s="4" t="s">
        <v>21</v>
      </c>
      <c r="B22" s="2" t="s">
        <v>10</v>
      </c>
      <c r="C22" s="2"/>
      <c r="D22" s="15">
        <f>D26+D24+D23+D25</f>
        <v>5146.5</v>
      </c>
    </row>
    <row r="23" spans="1:4" ht="15.75">
      <c r="A23" s="145" t="s">
        <v>89</v>
      </c>
      <c r="B23" s="2" t="s">
        <v>10</v>
      </c>
      <c r="C23" s="2" t="s">
        <v>25</v>
      </c>
      <c r="D23" s="17">
        <f>'Прил 8'!G423</f>
        <v>875</v>
      </c>
    </row>
    <row r="24" spans="1:4" ht="15.75">
      <c r="A24" s="5" t="s">
        <v>71</v>
      </c>
      <c r="B24" s="2" t="s">
        <v>10</v>
      </c>
      <c r="C24" s="2" t="s">
        <v>2</v>
      </c>
      <c r="D24" s="17">
        <f>'Прил 8'!G434</f>
        <v>716.7</v>
      </c>
    </row>
    <row r="25" spans="1:4" ht="15.75">
      <c r="A25" s="230" t="s">
        <v>498</v>
      </c>
      <c r="B25" s="2" t="s">
        <v>10</v>
      </c>
      <c r="C25" s="2" t="s">
        <v>26</v>
      </c>
      <c r="D25" s="17">
        <f>'Прил 8'!G440</f>
        <v>1580</v>
      </c>
    </row>
    <row r="26" spans="1:4" s="12" customFormat="1" ht="15.75">
      <c r="A26" s="4" t="s">
        <v>22</v>
      </c>
      <c r="B26" s="2" t="s">
        <v>10</v>
      </c>
      <c r="C26" s="2" t="s">
        <v>23</v>
      </c>
      <c r="D26" s="17">
        <f>'Прил 8'!G446</f>
        <v>1974.8</v>
      </c>
    </row>
    <row r="27" spans="1:4" s="12" customFormat="1" ht="15.75">
      <c r="A27" s="5" t="s">
        <v>500</v>
      </c>
      <c r="B27" s="2" t="s">
        <v>25</v>
      </c>
      <c r="C27" s="2"/>
      <c r="D27" s="15">
        <f>D28+D29</f>
        <v>49710.299999999996</v>
      </c>
    </row>
    <row r="28" spans="1:4" s="12" customFormat="1" ht="15.75">
      <c r="A28" s="5" t="s">
        <v>501</v>
      </c>
      <c r="B28" s="2" t="s">
        <v>25</v>
      </c>
      <c r="C28" s="2" t="s">
        <v>3</v>
      </c>
      <c r="D28" s="17">
        <f>'Прил 8'!G469</f>
        <v>6522.6</v>
      </c>
    </row>
    <row r="29" spans="1:4" s="12" customFormat="1" ht="15.75">
      <c r="A29" s="5" t="s">
        <v>502</v>
      </c>
      <c r="B29" s="2" t="s">
        <v>25</v>
      </c>
      <c r="C29" s="2" t="s">
        <v>7</v>
      </c>
      <c r="D29" s="17">
        <f>'Прил 8'!G480</f>
        <v>43187.7</v>
      </c>
    </row>
    <row r="30" spans="1:4" s="12" customFormat="1" ht="15.75">
      <c r="A30" s="61" t="s">
        <v>79</v>
      </c>
      <c r="B30" s="2" t="s">
        <v>1</v>
      </c>
      <c r="C30" s="2"/>
      <c r="D30" s="15">
        <f>D31</f>
        <v>8378.099999999999</v>
      </c>
    </row>
    <row r="31" spans="1:4" s="12" customFormat="1" ht="15.75">
      <c r="A31" s="4" t="s">
        <v>77</v>
      </c>
      <c r="B31" s="2" t="s">
        <v>1</v>
      </c>
      <c r="C31" s="2" t="s">
        <v>25</v>
      </c>
      <c r="D31" s="17">
        <f>'Прил 8'!G501</f>
        <v>8378.099999999999</v>
      </c>
    </row>
    <row r="32" spans="1:4" ht="15.75">
      <c r="A32" s="4" t="s">
        <v>9</v>
      </c>
      <c r="B32" s="2" t="s">
        <v>6</v>
      </c>
      <c r="C32" s="2"/>
      <c r="D32" s="15">
        <f>SUM(D33:D37)</f>
        <v>691184.1</v>
      </c>
    </row>
    <row r="33" spans="1:4" ht="15.75">
      <c r="A33" s="4" t="s">
        <v>13</v>
      </c>
      <c r="B33" s="2" t="s">
        <v>6</v>
      </c>
      <c r="C33" s="2" t="s">
        <v>3</v>
      </c>
      <c r="D33" s="17">
        <f>'Прил 8'!G124+'Прил 8'!G512</f>
        <v>201384.7</v>
      </c>
    </row>
    <row r="34" spans="1:4" s="12" customFormat="1" ht="15.75">
      <c r="A34" s="4" t="s">
        <v>8</v>
      </c>
      <c r="B34" s="2" t="s">
        <v>6</v>
      </c>
      <c r="C34" s="2" t="s">
        <v>7</v>
      </c>
      <c r="D34" s="17">
        <f>'Прил 8'!G13+'Прил 8'!G172+'Прил 8'!G517</f>
        <v>376432</v>
      </c>
    </row>
    <row r="35" spans="1:4" s="12" customFormat="1" ht="33" customHeight="1">
      <c r="A35" s="4" t="s">
        <v>55</v>
      </c>
      <c r="B35" s="2" t="s">
        <v>6</v>
      </c>
      <c r="C35" s="2" t="s">
        <v>25</v>
      </c>
      <c r="D35" s="17">
        <f>'Прил 8'!G39+'Прил 8'!G220+'Прил 8'!G529+'Прил 8'!G694+'Прил 8'!G729+'Прил 8'!G764</f>
        <v>687.3</v>
      </c>
    </row>
    <row r="36" spans="1:4" s="12" customFormat="1" ht="15.75">
      <c r="A36" s="4" t="s">
        <v>14</v>
      </c>
      <c r="B36" s="2" t="s">
        <v>6</v>
      </c>
      <c r="C36" s="2" t="s">
        <v>6</v>
      </c>
      <c r="D36" s="17">
        <f>'Прил 8'!G228+'Прил 8'!G541</f>
        <v>45980.5</v>
      </c>
    </row>
    <row r="37" spans="1:4" s="12" customFormat="1" ht="15.75">
      <c r="A37" s="4" t="s">
        <v>31</v>
      </c>
      <c r="B37" s="2" t="s">
        <v>6</v>
      </c>
      <c r="C37" s="2" t="s">
        <v>26</v>
      </c>
      <c r="D37" s="17">
        <f>'Прил 8'!G259+'Прил 8'!G558</f>
        <v>66699.6</v>
      </c>
    </row>
    <row r="38" spans="1:4" ht="15.75">
      <c r="A38" s="13" t="s">
        <v>58</v>
      </c>
      <c r="B38" s="2" t="s">
        <v>2</v>
      </c>
      <c r="C38" s="2"/>
      <c r="D38" s="15">
        <f>D39+D40</f>
        <v>128848.49999999999</v>
      </c>
    </row>
    <row r="39" spans="1:4" s="12" customFormat="1" ht="15.75">
      <c r="A39" s="4" t="s">
        <v>0</v>
      </c>
      <c r="B39" s="2" t="s">
        <v>2</v>
      </c>
      <c r="C39" s="2" t="s">
        <v>3</v>
      </c>
      <c r="D39" s="17">
        <f>'Прил 8'!G47+'Прил 8'!G565</f>
        <v>90630.29999999999</v>
      </c>
    </row>
    <row r="40" spans="1:4" s="12" customFormat="1" ht="15.75">
      <c r="A40" s="4" t="s">
        <v>50</v>
      </c>
      <c r="B40" s="2" t="s">
        <v>2</v>
      </c>
      <c r="C40" s="2" t="s">
        <v>10</v>
      </c>
      <c r="D40" s="17">
        <f>'Прил 8'!G103</f>
        <v>38218.2</v>
      </c>
    </row>
    <row r="41" spans="1:4" s="12" customFormat="1" ht="15.75">
      <c r="A41" s="141" t="s">
        <v>186</v>
      </c>
      <c r="B41" s="2" t="s">
        <v>26</v>
      </c>
      <c r="C41" s="2"/>
      <c r="D41" s="15">
        <f>D42</f>
        <v>1954.1</v>
      </c>
    </row>
    <row r="42" spans="1:4" s="12" customFormat="1" ht="15.75">
      <c r="A42" s="142" t="s">
        <v>156</v>
      </c>
      <c r="B42" s="2" t="s">
        <v>26</v>
      </c>
      <c r="C42" s="2" t="s">
        <v>26</v>
      </c>
      <c r="D42" s="17">
        <f>'Прил 8'!G577</f>
        <v>1954.1</v>
      </c>
    </row>
    <row r="43" spans="1:4" ht="15.75">
      <c r="A43" s="4" t="s">
        <v>27</v>
      </c>
      <c r="B43" s="2" t="s">
        <v>28</v>
      </c>
      <c r="C43" s="2"/>
      <c r="D43" s="15">
        <f>SUM(D44:D47)</f>
        <v>35256.5</v>
      </c>
    </row>
    <row r="44" spans="1:4" s="12" customFormat="1" ht="15.75">
      <c r="A44" s="4" t="s">
        <v>29</v>
      </c>
      <c r="B44" s="2">
        <v>10</v>
      </c>
      <c r="C44" s="2" t="s">
        <v>3</v>
      </c>
      <c r="D44" s="17">
        <f>'Прил 8'!G584</f>
        <v>2605.2</v>
      </c>
    </row>
    <row r="45" spans="1:4" s="12" customFormat="1" ht="15.75">
      <c r="A45" s="4" t="s">
        <v>30</v>
      </c>
      <c r="B45" s="2">
        <v>10</v>
      </c>
      <c r="C45" s="2" t="s">
        <v>17</v>
      </c>
      <c r="D45" s="17">
        <f>'Прил 8'!G285+'Прил 8'!G590+'Прил 8'!G117+'Прил 8'!G736</f>
        <v>29144.9</v>
      </c>
    </row>
    <row r="46" spans="1:4" s="12" customFormat="1" ht="15.75">
      <c r="A46" s="146" t="s">
        <v>88</v>
      </c>
      <c r="B46" s="2" t="s">
        <v>28</v>
      </c>
      <c r="C46" s="2" t="s">
        <v>10</v>
      </c>
      <c r="D46" s="17">
        <f>'Прил 8'!G291</f>
        <v>1217.9</v>
      </c>
    </row>
    <row r="47" spans="1:4" s="12" customFormat="1" ht="15.75">
      <c r="A47" s="4" t="s">
        <v>45</v>
      </c>
      <c r="B47" s="2">
        <v>10</v>
      </c>
      <c r="C47" s="2" t="s">
        <v>1</v>
      </c>
      <c r="D47" s="17">
        <f>'Прил 8'!G610</f>
        <v>2288.5</v>
      </c>
    </row>
    <row r="48" spans="1:4" s="12" customFormat="1" ht="15.75">
      <c r="A48" s="4" t="s">
        <v>51</v>
      </c>
      <c r="B48" s="2" t="s">
        <v>33</v>
      </c>
      <c r="C48" s="2"/>
      <c r="D48" s="15">
        <f>D50+D49</f>
        <v>18625.000000000004</v>
      </c>
    </row>
    <row r="49" spans="1:4" s="12" customFormat="1" ht="15.75">
      <c r="A49" s="66" t="s">
        <v>510</v>
      </c>
      <c r="B49" s="2" t="s">
        <v>33</v>
      </c>
      <c r="C49" s="2" t="s">
        <v>3</v>
      </c>
      <c r="D49" s="17">
        <f>'Прил 8'!G639</f>
        <v>865.4000000000001</v>
      </c>
    </row>
    <row r="50" spans="1:4" s="12" customFormat="1" ht="15.75">
      <c r="A50" s="4" t="s">
        <v>46</v>
      </c>
      <c r="B50" s="2" t="s">
        <v>33</v>
      </c>
      <c r="C50" s="2" t="s">
        <v>7</v>
      </c>
      <c r="D50" s="17">
        <f>'Прил 8'!G647</f>
        <v>17759.600000000002</v>
      </c>
    </row>
    <row r="51" spans="1:4" s="12" customFormat="1" ht="15.75">
      <c r="A51" s="8" t="s">
        <v>74</v>
      </c>
      <c r="B51" s="2" t="s">
        <v>23</v>
      </c>
      <c r="C51" s="2"/>
      <c r="D51" s="15">
        <f>D52</f>
        <v>5966.3</v>
      </c>
    </row>
    <row r="52" spans="1:4" s="12" customFormat="1" ht="15.75">
      <c r="A52" s="19" t="s">
        <v>73</v>
      </c>
      <c r="B52" s="2" t="s">
        <v>23</v>
      </c>
      <c r="C52" s="2" t="s">
        <v>7</v>
      </c>
      <c r="D52" s="17">
        <f>'Прил 8'!G661</f>
        <v>5966.3</v>
      </c>
    </row>
    <row r="53" spans="1:4" s="12" customFormat="1" ht="33.75" customHeight="1">
      <c r="A53" s="5" t="s">
        <v>529</v>
      </c>
      <c r="B53" s="2" t="s">
        <v>20</v>
      </c>
      <c r="C53" s="2"/>
      <c r="D53" s="15">
        <f>D54</f>
        <v>41491.6</v>
      </c>
    </row>
    <row r="54" spans="1:4" s="12" customFormat="1" ht="30.75" customHeight="1">
      <c r="A54" s="4" t="s">
        <v>41</v>
      </c>
      <c r="B54" s="2" t="s">
        <v>20</v>
      </c>
      <c r="C54" s="2" t="s">
        <v>3</v>
      </c>
      <c r="D54" s="17">
        <f>'Прил 8'!G701</f>
        <v>41491.6</v>
      </c>
    </row>
    <row r="55" spans="1:4" ht="18.75">
      <c r="A55" s="3" t="s">
        <v>48</v>
      </c>
      <c r="B55" s="6"/>
      <c r="C55" s="6"/>
      <c r="D55" s="16">
        <f>D11+D19+D22+D32+D38+D43+D48+D53+D51+D30+D41+D27</f>
        <v>1111826.7000000002</v>
      </c>
    </row>
  </sheetData>
  <sheetProtection/>
  <mergeCells count="8">
    <mergeCell ref="A1:D1"/>
    <mergeCell ref="B2:D2"/>
    <mergeCell ref="B3:D3"/>
    <mergeCell ref="A8:D8"/>
    <mergeCell ref="A9:D9"/>
    <mergeCell ref="A6:D6"/>
    <mergeCell ref="A7:D7"/>
    <mergeCell ref="B4:E4"/>
  </mergeCells>
  <printOptions/>
  <pageMargins left="0.7874015748031497" right="0.31496062992125984" top="0.4724409448818898" bottom="0.3937007874015748" header="0.3937007874015748" footer="0.2755905511811024"/>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D560"/>
  <sheetViews>
    <sheetView view="pageBreakPreview" zoomScaleNormal="90" zoomScaleSheetLayoutView="100" zoomScalePageLayoutView="0" workbookViewId="0" topLeftCell="A1">
      <selection activeCell="A5" sqref="A5:D5"/>
    </sheetView>
  </sheetViews>
  <sheetFormatPr defaultColWidth="9.00390625" defaultRowHeight="12.75"/>
  <cols>
    <col min="1" max="1" width="98.25390625" style="62" customWidth="1"/>
    <col min="2" max="2" width="17.625" style="35" customWidth="1"/>
    <col min="3" max="3" width="7.00390625" style="22" customWidth="1"/>
    <col min="4" max="4" width="16.875" style="28" customWidth="1"/>
    <col min="5" max="16384" width="9.125" style="1" customWidth="1"/>
  </cols>
  <sheetData>
    <row r="1" spans="2:4" ht="15.75">
      <c r="B1" s="291" t="s">
        <v>60</v>
      </c>
      <c r="C1" s="291"/>
      <c r="D1" s="291"/>
    </row>
    <row r="2" spans="1:4" ht="15.75">
      <c r="A2" s="291" t="s">
        <v>161</v>
      </c>
      <c r="B2" s="291"/>
      <c r="C2" s="291"/>
      <c r="D2" s="291"/>
    </row>
    <row r="3" spans="1:4" ht="15.75">
      <c r="A3" s="291" t="s">
        <v>550</v>
      </c>
      <c r="B3" s="291"/>
      <c r="C3" s="291"/>
      <c r="D3" s="291"/>
    </row>
    <row r="4" spans="1:4" ht="15.75">
      <c r="A4" s="63"/>
      <c r="B4" s="21"/>
      <c r="C4" s="21"/>
      <c r="D4" s="26"/>
    </row>
    <row r="5" spans="1:4" ht="15.75">
      <c r="A5" s="293" t="s">
        <v>175</v>
      </c>
      <c r="B5" s="293"/>
      <c r="C5" s="293"/>
      <c r="D5" s="293"/>
    </row>
    <row r="6" spans="1:4" ht="15.75">
      <c r="A6" s="293" t="s">
        <v>176</v>
      </c>
      <c r="B6" s="293"/>
      <c r="C6" s="293"/>
      <c r="D6" s="293"/>
    </row>
    <row r="7" spans="1:4" ht="15.75">
      <c r="A7" s="293" t="s">
        <v>429</v>
      </c>
      <c r="B7" s="293"/>
      <c r="C7" s="293"/>
      <c r="D7" s="293"/>
    </row>
    <row r="8" spans="1:4" ht="18.75">
      <c r="A8" s="64"/>
      <c r="B8" s="51"/>
      <c r="C8" s="51"/>
      <c r="D8" s="27" t="s">
        <v>44</v>
      </c>
    </row>
    <row r="9" spans="1:4" ht="12.75">
      <c r="A9" s="295" t="s">
        <v>43</v>
      </c>
      <c r="B9" s="292" t="s">
        <v>83</v>
      </c>
      <c r="C9" s="292" t="s">
        <v>84</v>
      </c>
      <c r="D9" s="294" t="s">
        <v>34</v>
      </c>
    </row>
    <row r="10" spans="1:4" ht="12.75">
      <c r="A10" s="295"/>
      <c r="B10" s="292"/>
      <c r="C10" s="292"/>
      <c r="D10" s="294"/>
    </row>
    <row r="11" spans="1:4" ht="20.25">
      <c r="A11" s="178" t="s">
        <v>40</v>
      </c>
      <c r="B11" s="217"/>
      <c r="C11" s="32"/>
      <c r="D11" s="25">
        <f>D12+D100+D167+D250+D256+D264+D299+D365+D390+D373</f>
        <v>1111826.7000000002</v>
      </c>
    </row>
    <row r="12" spans="1:4" ht="37.5">
      <c r="A12" s="148" t="s">
        <v>216</v>
      </c>
      <c r="B12" s="164" t="s">
        <v>274</v>
      </c>
      <c r="C12" s="41"/>
      <c r="D12" s="151">
        <f>D13+D33+D49+D62+D72+D77+D90+D56+D94</f>
        <v>582492.9000000001</v>
      </c>
    </row>
    <row r="13" spans="1:4" ht="31.5">
      <c r="A13" s="90" t="s">
        <v>114</v>
      </c>
      <c r="B13" s="79" t="s">
        <v>258</v>
      </c>
      <c r="C13" s="30"/>
      <c r="D13" s="81">
        <f>D14+D19+D22+D25+D29+D31</f>
        <v>184464</v>
      </c>
    </row>
    <row r="14" spans="1:4" ht="31.5">
      <c r="A14" s="186" t="s">
        <v>209</v>
      </c>
      <c r="B14" s="79" t="s">
        <v>259</v>
      </c>
      <c r="C14" s="30"/>
      <c r="D14" s="81">
        <f>SUM(D15:D18)</f>
        <v>51677</v>
      </c>
    </row>
    <row r="15" spans="1:4" ht="47.25">
      <c r="A15" s="47" t="s">
        <v>100</v>
      </c>
      <c r="B15" s="108" t="s">
        <v>259</v>
      </c>
      <c r="C15" s="30" t="s">
        <v>62</v>
      </c>
      <c r="D15" s="78">
        <f>'Прил 8'!G128</f>
        <v>5092.8</v>
      </c>
    </row>
    <row r="16" spans="1:4" ht="15.75">
      <c r="A16" s="229" t="s">
        <v>442</v>
      </c>
      <c r="B16" s="108" t="s">
        <v>259</v>
      </c>
      <c r="C16" s="30" t="s">
        <v>63</v>
      </c>
      <c r="D16" s="78">
        <f>'Прил 8'!G129</f>
        <v>38748.7</v>
      </c>
    </row>
    <row r="17" spans="1:4" ht="31.5">
      <c r="A17" s="29" t="s">
        <v>80</v>
      </c>
      <c r="B17" s="108" t="s">
        <v>259</v>
      </c>
      <c r="C17" s="30" t="s">
        <v>56</v>
      </c>
      <c r="D17" s="78">
        <f>'Прил 8'!G130</f>
        <v>7279.2</v>
      </c>
    </row>
    <row r="18" spans="1:4" ht="15.75">
      <c r="A18" s="104" t="s">
        <v>64</v>
      </c>
      <c r="B18" s="108" t="s">
        <v>259</v>
      </c>
      <c r="C18" s="30" t="s">
        <v>65</v>
      </c>
      <c r="D18" s="78">
        <f>'Прил 8'!G131</f>
        <v>556.3</v>
      </c>
    </row>
    <row r="19" spans="1:4" ht="31.5">
      <c r="A19" s="84" t="s">
        <v>115</v>
      </c>
      <c r="B19" s="109" t="s">
        <v>260</v>
      </c>
      <c r="C19" s="30"/>
      <c r="D19" s="81">
        <f>D20+D21</f>
        <v>1601.1</v>
      </c>
    </row>
    <row r="20" spans="1:4" ht="15.75">
      <c r="A20" s="229" t="s">
        <v>442</v>
      </c>
      <c r="B20" s="110" t="s">
        <v>260</v>
      </c>
      <c r="C20" s="30" t="s">
        <v>63</v>
      </c>
      <c r="D20" s="78">
        <f>'Прил 8'!G133</f>
        <v>1328.1</v>
      </c>
    </row>
    <row r="21" spans="1:4" ht="31.5">
      <c r="A21" s="29" t="s">
        <v>80</v>
      </c>
      <c r="B21" s="110" t="s">
        <v>260</v>
      </c>
      <c r="C21" s="30" t="s">
        <v>56</v>
      </c>
      <c r="D21" s="78">
        <f>'Прил 8'!G134</f>
        <v>273</v>
      </c>
    </row>
    <row r="22" spans="1:4" ht="47.25">
      <c r="A22" s="87" t="s">
        <v>201</v>
      </c>
      <c r="B22" s="109" t="s">
        <v>261</v>
      </c>
      <c r="C22" s="79"/>
      <c r="D22" s="193">
        <f>D23+D24</f>
        <v>12190.9</v>
      </c>
    </row>
    <row r="23" spans="1:4" ht="15.75">
      <c r="A23" s="229" t="s">
        <v>442</v>
      </c>
      <c r="B23" s="110" t="s">
        <v>261</v>
      </c>
      <c r="C23" s="108" t="s">
        <v>63</v>
      </c>
      <c r="D23" s="78">
        <f>'Прил 8'!G136</f>
        <v>10069.3</v>
      </c>
    </row>
    <row r="24" spans="1:4" ht="31.5">
      <c r="A24" s="89" t="s">
        <v>80</v>
      </c>
      <c r="B24" s="110" t="s">
        <v>261</v>
      </c>
      <c r="C24" s="108" t="s">
        <v>56</v>
      </c>
      <c r="D24" s="78">
        <f>'Прил 8'!G137</f>
        <v>2121.6</v>
      </c>
    </row>
    <row r="25" spans="1:4" ht="47.25">
      <c r="A25" s="170" t="s">
        <v>262</v>
      </c>
      <c r="B25" s="109" t="s">
        <v>263</v>
      </c>
      <c r="C25" s="79"/>
      <c r="D25" s="193">
        <f>D26+D27+D28</f>
        <v>118292</v>
      </c>
    </row>
    <row r="26" spans="1:4" ht="47.25">
      <c r="A26" s="47" t="s">
        <v>100</v>
      </c>
      <c r="B26" s="110" t="s">
        <v>263</v>
      </c>
      <c r="C26" s="108" t="s">
        <v>62</v>
      </c>
      <c r="D26" s="78">
        <f>'Прил 8'!G139</f>
        <v>89849.5</v>
      </c>
    </row>
    <row r="27" spans="1:4" ht="15.75">
      <c r="A27" s="229" t="s">
        <v>442</v>
      </c>
      <c r="B27" s="110" t="s">
        <v>263</v>
      </c>
      <c r="C27" s="108" t="s">
        <v>63</v>
      </c>
      <c r="D27" s="78">
        <f>'Прил 8'!G140</f>
        <v>461.5</v>
      </c>
    </row>
    <row r="28" spans="1:4" ht="31.5">
      <c r="A28" s="89" t="s">
        <v>80</v>
      </c>
      <c r="B28" s="110" t="s">
        <v>263</v>
      </c>
      <c r="C28" s="108" t="s">
        <v>56</v>
      </c>
      <c r="D28" s="78">
        <f>'Прил 8'!G141</f>
        <v>27981</v>
      </c>
    </row>
    <row r="29" spans="1:4" ht="31.5">
      <c r="A29" s="85" t="s">
        <v>116</v>
      </c>
      <c r="B29" s="109" t="s">
        <v>264</v>
      </c>
      <c r="C29" s="30"/>
      <c r="D29" s="81">
        <f>D30</f>
        <v>503</v>
      </c>
    </row>
    <row r="30" spans="1:4" ht="15.75">
      <c r="A30" s="229" t="s">
        <v>442</v>
      </c>
      <c r="B30" s="110" t="s">
        <v>264</v>
      </c>
      <c r="C30" s="30" t="s">
        <v>63</v>
      </c>
      <c r="D30" s="78">
        <f>'Прил 8'!G143</f>
        <v>503</v>
      </c>
    </row>
    <row r="31" spans="1:4" ht="47.25">
      <c r="A31" s="198" t="s">
        <v>265</v>
      </c>
      <c r="B31" s="109" t="s">
        <v>266</v>
      </c>
      <c r="C31" s="79"/>
      <c r="D31" s="197">
        <f>D32</f>
        <v>200</v>
      </c>
    </row>
    <row r="32" spans="1:4" ht="15.75">
      <c r="A32" s="229" t="s">
        <v>442</v>
      </c>
      <c r="B32" s="110" t="s">
        <v>266</v>
      </c>
      <c r="C32" s="108" t="s">
        <v>63</v>
      </c>
      <c r="D32" s="78">
        <f>'Прил 8'!G145</f>
        <v>200</v>
      </c>
    </row>
    <row r="33" spans="1:4" ht="47.25">
      <c r="A33" s="85" t="s">
        <v>121</v>
      </c>
      <c r="B33" s="79" t="s">
        <v>431</v>
      </c>
      <c r="C33" s="79"/>
      <c r="D33" s="197">
        <f>D34+D39+D42+D45</f>
        <v>266197.9</v>
      </c>
    </row>
    <row r="34" spans="1:4" ht="31.5">
      <c r="A34" s="220" t="s">
        <v>209</v>
      </c>
      <c r="B34" s="79" t="s">
        <v>275</v>
      </c>
      <c r="C34" s="31"/>
      <c r="D34" s="81">
        <f>SUM(D35:D38)</f>
        <v>51439.5</v>
      </c>
    </row>
    <row r="35" spans="1:4" s="73" customFormat="1" ht="47.25">
      <c r="A35" s="47" t="s">
        <v>100</v>
      </c>
      <c r="B35" s="108" t="s">
        <v>275</v>
      </c>
      <c r="C35" s="30" t="s">
        <v>62</v>
      </c>
      <c r="D35" s="78">
        <f>'Прил 8'!G176</f>
        <v>3504.4</v>
      </c>
    </row>
    <row r="36" spans="1:4" s="73" customFormat="1" ht="15.75">
      <c r="A36" s="229" t="s">
        <v>442</v>
      </c>
      <c r="B36" s="108" t="s">
        <v>275</v>
      </c>
      <c r="C36" s="30" t="s">
        <v>63</v>
      </c>
      <c r="D36" s="78">
        <f>'Прил 8'!G177</f>
        <v>16759.7</v>
      </c>
    </row>
    <row r="37" spans="1:4" s="73" customFormat="1" ht="31.5">
      <c r="A37" s="29" t="s">
        <v>80</v>
      </c>
      <c r="B37" s="108" t="s">
        <v>275</v>
      </c>
      <c r="C37" s="30" t="s">
        <v>56</v>
      </c>
      <c r="D37" s="78">
        <f>'Прил 8'!G178</f>
        <v>30677.7</v>
      </c>
    </row>
    <row r="38" spans="1:4" ht="15.75">
      <c r="A38" s="104" t="s">
        <v>64</v>
      </c>
      <c r="B38" s="108" t="s">
        <v>275</v>
      </c>
      <c r="C38" s="30" t="s">
        <v>65</v>
      </c>
      <c r="D38" s="78">
        <f>'Прил 8'!G179</f>
        <v>497.7</v>
      </c>
    </row>
    <row r="39" spans="1:4" s="73" customFormat="1" ht="31.5">
      <c r="A39" s="105" t="s">
        <v>115</v>
      </c>
      <c r="B39" s="109" t="s">
        <v>276</v>
      </c>
      <c r="C39" s="30"/>
      <c r="D39" s="81">
        <f>D40+D41</f>
        <v>6457.3</v>
      </c>
    </row>
    <row r="40" spans="1:4" ht="15.75">
      <c r="A40" s="229" t="s">
        <v>442</v>
      </c>
      <c r="B40" s="110" t="s">
        <v>276</v>
      </c>
      <c r="C40" s="30" t="s">
        <v>63</v>
      </c>
      <c r="D40" s="78">
        <f>'Прил 8'!G181</f>
        <v>2647.5</v>
      </c>
    </row>
    <row r="41" spans="1:4" ht="31.5">
      <c r="A41" s="29" t="s">
        <v>80</v>
      </c>
      <c r="B41" s="110" t="s">
        <v>276</v>
      </c>
      <c r="C41" s="30" t="s">
        <v>56</v>
      </c>
      <c r="D41" s="78">
        <f>'Прил 8'!G182</f>
        <v>3809.8</v>
      </c>
    </row>
    <row r="42" spans="1:4" ht="47.25">
      <c r="A42" s="87" t="s">
        <v>201</v>
      </c>
      <c r="B42" s="109" t="s">
        <v>277</v>
      </c>
      <c r="C42" s="79"/>
      <c r="D42" s="197">
        <f>D43+D44</f>
        <v>14158.8</v>
      </c>
    </row>
    <row r="43" spans="1:4" ht="15.75">
      <c r="A43" s="229" t="s">
        <v>442</v>
      </c>
      <c r="B43" s="110" t="s">
        <v>277</v>
      </c>
      <c r="C43" s="108" t="s">
        <v>63</v>
      </c>
      <c r="D43" s="78">
        <f>'Прил 8'!G184</f>
        <v>6369.3</v>
      </c>
    </row>
    <row r="44" spans="1:4" ht="31.5">
      <c r="A44" s="89" t="s">
        <v>80</v>
      </c>
      <c r="B44" s="110" t="s">
        <v>277</v>
      </c>
      <c r="C44" s="108" t="s">
        <v>56</v>
      </c>
      <c r="D44" s="78">
        <f>'Прил 8'!G185</f>
        <v>7789.5</v>
      </c>
    </row>
    <row r="45" spans="1:4" ht="63">
      <c r="A45" s="172" t="s">
        <v>200</v>
      </c>
      <c r="B45" s="79" t="s">
        <v>278</v>
      </c>
      <c r="C45" s="79"/>
      <c r="D45" s="197">
        <f>D46+D47+D48</f>
        <v>194142.3</v>
      </c>
    </row>
    <row r="46" spans="1:4" ht="47.25">
      <c r="A46" s="158" t="s">
        <v>100</v>
      </c>
      <c r="B46" s="108" t="s">
        <v>278</v>
      </c>
      <c r="C46" s="108" t="s">
        <v>62</v>
      </c>
      <c r="D46" s="78">
        <f>'Прил 8'!G187</f>
        <v>87724.5</v>
      </c>
    </row>
    <row r="47" spans="1:4" ht="15.75">
      <c r="A47" s="229" t="s">
        <v>442</v>
      </c>
      <c r="B47" s="108" t="s">
        <v>278</v>
      </c>
      <c r="C47" s="108" t="s">
        <v>63</v>
      </c>
      <c r="D47" s="78">
        <f>'Прил 8'!G188</f>
        <v>1237.4</v>
      </c>
    </row>
    <row r="48" spans="1:4" ht="31.5">
      <c r="A48" s="89" t="s">
        <v>80</v>
      </c>
      <c r="B48" s="108" t="s">
        <v>278</v>
      </c>
      <c r="C48" s="108" t="s">
        <v>56</v>
      </c>
      <c r="D48" s="78">
        <f>'Прил 8'!G189</f>
        <v>105180.4</v>
      </c>
    </row>
    <row r="49" spans="1:4" ht="31.5">
      <c r="A49" s="105" t="s">
        <v>122</v>
      </c>
      <c r="B49" s="109" t="s">
        <v>279</v>
      </c>
      <c r="C49" s="31"/>
      <c r="D49" s="81">
        <f>D50+D54</f>
        <v>55289.49999999999</v>
      </c>
    </row>
    <row r="50" spans="1:4" s="73" customFormat="1" ht="31.5">
      <c r="A50" s="186" t="s">
        <v>209</v>
      </c>
      <c r="B50" s="109" t="s">
        <v>280</v>
      </c>
      <c r="C50" s="30"/>
      <c r="D50" s="81">
        <f>SUM(D51:D53)</f>
        <v>48330.899999999994</v>
      </c>
    </row>
    <row r="51" spans="1:4" s="73" customFormat="1" ht="47.25">
      <c r="A51" s="47" t="s">
        <v>100</v>
      </c>
      <c r="B51" s="110" t="s">
        <v>280</v>
      </c>
      <c r="C51" s="30" t="s">
        <v>62</v>
      </c>
      <c r="D51" s="78">
        <f>'Прил 8'!G192+'Прил 8'!G232</f>
        <v>37520.2</v>
      </c>
    </row>
    <row r="52" spans="1:4" ht="15.75">
      <c r="A52" s="229" t="s">
        <v>442</v>
      </c>
      <c r="B52" s="110" t="s">
        <v>280</v>
      </c>
      <c r="C52" s="30" t="s">
        <v>63</v>
      </c>
      <c r="D52" s="78">
        <f>'Прил 8'!G193+'Прил 8'!G233</f>
        <v>10249.5</v>
      </c>
    </row>
    <row r="53" spans="1:4" ht="15.75">
      <c r="A53" s="104" t="s">
        <v>64</v>
      </c>
      <c r="B53" s="110" t="s">
        <v>280</v>
      </c>
      <c r="C53" s="30" t="s">
        <v>65</v>
      </c>
      <c r="D53" s="78">
        <f>'Прил 8'!G194+'Прил 8'!G234</f>
        <v>561.1999999999999</v>
      </c>
    </row>
    <row r="54" spans="1:4" ht="47.25">
      <c r="A54" s="87" t="s">
        <v>201</v>
      </c>
      <c r="B54" s="109" t="s">
        <v>281</v>
      </c>
      <c r="C54" s="31"/>
      <c r="D54" s="197">
        <f>D55</f>
        <v>6958.6</v>
      </c>
    </row>
    <row r="55" spans="1:4" ht="15.75">
      <c r="A55" s="229" t="s">
        <v>442</v>
      </c>
      <c r="B55" s="110" t="s">
        <v>281</v>
      </c>
      <c r="C55" s="30" t="s">
        <v>63</v>
      </c>
      <c r="D55" s="78">
        <f>'Прил 8'!G196+'Прил 8'!G236</f>
        <v>6958.6</v>
      </c>
    </row>
    <row r="56" spans="1:4" ht="31.5">
      <c r="A56" s="187" t="s">
        <v>267</v>
      </c>
      <c r="B56" s="79" t="s">
        <v>268</v>
      </c>
      <c r="C56" s="31"/>
      <c r="D56" s="81">
        <f>D60+D57</f>
        <v>831</v>
      </c>
    </row>
    <row r="57" spans="1:4" ht="31.5">
      <c r="A57" s="188" t="s">
        <v>270</v>
      </c>
      <c r="B57" s="79" t="s">
        <v>269</v>
      </c>
      <c r="C57" s="31"/>
      <c r="D57" s="197">
        <f>D58+D59</f>
        <v>80.6</v>
      </c>
    </row>
    <row r="58" spans="1:4" ht="15.75">
      <c r="A58" s="229" t="s">
        <v>442</v>
      </c>
      <c r="B58" s="108" t="s">
        <v>269</v>
      </c>
      <c r="C58" s="30" t="s">
        <v>63</v>
      </c>
      <c r="D58" s="78">
        <f>'Прил 8'!G148+'Прил 8'!G199+'Прил 8'!G263</f>
        <v>54.7</v>
      </c>
    </row>
    <row r="59" spans="1:4" ht="31.5">
      <c r="A59" s="29" t="s">
        <v>80</v>
      </c>
      <c r="B59" s="108" t="s">
        <v>269</v>
      </c>
      <c r="C59" s="30" t="s">
        <v>56</v>
      </c>
      <c r="D59" s="78">
        <f>'Прил 8'!G149+'Прил 8'!G200</f>
        <v>25.9</v>
      </c>
    </row>
    <row r="60" spans="1:4" ht="31.5">
      <c r="A60" s="187" t="s">
        <v>125</v>
      </c>
      <c r="B60" s="79" t="s">
        <v>291</v>
      </c>
      <c r="C60" s="31"/>
      <c r="D60" s="81">
        <f>D61</f>
        <v>750.4</v>
      </c>
    </row>
    <row r="61" spans="1:4" ht="15.75">
      <c r="A61" s="229" t="s">
        <v>442</v>
      </c>
      <c r="B61" s="108" t="s">
        <v>291</v>
      </c>
      <c r="C61" s="30" t="s">
        <v>63</v>
      </c>
      <c r="D61" s="78">
        <f>'Прил 8'!G265</f>
        <v>750.4</v>
      </c>
    </row>
    <row r="62" spans="1:4" s="73" customFormat="1" ht="31.5">
      <c r="A62" s="189" t="s">
        <v>287</v>
      </c>
      <c r="B62" s="79" t="s">
        <v>288</v>
      </c>
      <c r="C62" s="79"/>
      <c r="D62" s="81">
        <f>D63+D70+D67</f>
        <v>5168.7</v>
      </c>
    </row>
    <row r="63" spans="1:4" s="73" customFormat="1" ht="15.75">
      <c r="A63" s="105" t="s">
        <v>124</v>
      </c>
      <c r="B63" s="79" t="s">
        <v>289</v>
      </c>
      <c r="C63" s="79"/>
      <c r="D63" s="81">
        <f>D64+D65+D66</f>
        <v>3730.2</v>
      </c>
    </row>
    <row r="64" spans="1:4" ht="47.25">
      <c r="A64" s="47" t="s">
        <v>100</v>
      </c>
      <c r="B64" s="108" t="s">
        <v>289</v>
      </c>
      <c r="C64" s="52" t="s">
        <v>62</v>
      </c>
      <c r="D64" s="153">
        <f>'Прил 8'!G239</f>
        <v>203.3</v>
      </c>
    </row>
    <row r="65" spans="1:4" ht="15.75">
      <c r="A65" s="229" t="s">
        <v>442</v>
      </c>
      <c r="B65" s="108" t="s">
        <v>289</v>
      </c>
      <c r="C65" s="52" t="s">
        <v>63</v>
      </c>
      <c r="D65" s="153">
        <f>'Прил 8'!G240</f>
        <v>1788.5</v>
      </c>
    </row>
    <row r="66" spans="1:4" ht="31.5">
      <c r="A66" s="29" t="s">
        <v>80</v>
      </c>
      <c r="B66" s="108" t="s">
        <v>289</v>
      </c>
      <c r="C66" s="52" t="s">
        <v>56</v>
      </c>
      <c r="D66" s="153">
        <f>'Прил 8'!G241</f>
        <v>1738.4</v>
      </c>
    </row>
    <row r="67" spans="1:4" ht="63">
      <c r="A67" s="19" t="s">
        <v>530</v>
      </c>
      <c r="B67" s="79" t="s">
        <v>513</v>
      </c>
      <c r="C67" s="79"/>
      <c r="D67" s="263">
        <f>D68+D69</f>
        <v>1150.5</v>
      </c>
    </row>
    <row r="68" spans="1:4" ht="15.75">
      <c r="A68" s="224" t="s">
        <v>442</v>
      </c>
      <c r="B68" s="108" t="s">
        <v>513</v>
      </c>
      <c r="C68" s="108" t="s">
        <v>63</v>
      </c>
      <c r="D68" s="153">
        <f>'Прил 8'!G243</f>
        <v>181.1</v>
      </c>
    </row>
    <row r="69" spans="1:4" ht="31.5">
      <c r="A69" s="89" t="s">
        <v>80</v>
      </c>
      <c r="B69" s="108" t="s">
        <v>513</v>
      </c>
      <c r="C69" s="108" t="s">
        <v>56</v>
      </c>
      <c r="D69" s="153">
        <f>'Прил 8'!G244</f>
        <v>969.4</v>
      </c>
    </row>
    <row r="70" spans="1:4" ht="31.5">
      <c r="A70" s="166" t="s">
        <v>447</v>
      </c>
      <c r="B70" s="109" t="s">
        <v>290</v>
      </c>
      <c r="C70" s="31"/>
      <c r="D70" s="154">
        <f>D71</f>
        <v>288</v>
      </c>
    </row>
    <row r="71" spans="1:4" s="73" customFormat="1" ht="15.75">
      <c r="A71" s="229" t="s">
        <v>442</v>
      </c>
      <c r="B71" s="110" t="s">
        <v>290</v>
      </c>
      <c r="C71" s="30" t="s">
        <v>63</v>
      </c>
      <c r="D71" s="155">
        <f>'Прил 8'!G246</f>
        <v>288</v>
      </c>
    </row>
    <row r="72" spans="1:4" s="73" customFormat="1" ht="31.5">
      <c r="A72" s="85" t="s">
        <v>126</v>
      </c>
      <c r="B72" s="79" t="s">
        <v>292</v>
      </c>
      <c r="C72" s="31"/>
      <c r="D72" s="154">
        <f>D73+D75</f>
        <v>1066</v>
      </c>
    </row>
    <row r="73" spans="1:4" ht="47.25">
      <c r="A73" s="85" t="s">
        <v>127</v>
      </c>
      <c r="B73" s="79" t="s">
        <v>293</v>
      </c>
      <c r="C73" s="31"/>
      <c r="D73" s="154">
        <f>D74</f>
        <v>406</v>
      </c>
    </row>
    <row r="74" spans="1:4" ht="15.75">
      <c r="A74" s="229" t="s">
        <v>442</v>
      </c>
      <c r="B74" s="108" t="s">
        <v>293</v>
      </c>
      <c r="C74" s="30" t="s">
        <v>63</v>
      </c>
      <c r="D74" s="155">
        <f>'Прил 8'!G268</f>
        <v>406</v>
      </c>
    </row>
    <row r="75" spans="1:4" ht="15.75">
      <c r="A75" s="166" t="s">
        <v>128</v>
      </c>
      <c r="B75" s="79" t="s">
        <v>294</v>
      </c>
      <c r="C75" s="31"/>
      <c r="D75" s="154">
        <f>D76</f>
        <v>660</v>
      </c>
    </row>
    <row r="76" spans="1:4" ht="15.75">
      <c r="A76" s="229" t="s">
        <v>442</v>
      </c>
      <c r="B76" s="110" t="s">
        <v>294</v>
      </c>
      <c r="C76" s="30" t="s">
        <v>63</v>
      </c>
      <c r="D76" s="155">
        <f>'Прил 8'!G270+'Прил 8'!G152</f>
        <v>660</v>
      </c>
    </row>
    <row r="77" spans="1:4" s="73" customFormat="1" ht="31.5">
      <c r="A77" s="105" t="s">
        <v>123</v>
      </c>
      <c r="B77" s="109" t="s">
        <v>295</v>
      </c>
      <c r="C77" s="31"/>
      <c r="D77" s="81">
        <f>D78+D80+D84+D88</f>
        <v>62720</v>
      </c>
    </row>
    <row r="78" spans="1:4" s="73" customFormat="1" ht="15.75">
      <c r="A78" s="170" t="s">
        <v>253</v>
      </c>
      <c r="B78" s="109" t="s">
        <v>296</v>
      </c>
      <c r="C78" s="31"/>
      <c r="D78" s="81">
        <f>D79</f>
        <v>5892.2</v>
      </c>
    </row>
    <row r="79" spans="1:4" s="73" customFormat="1" ht="47.25">
      <c r="A79" s="47" t="s">
        <v>100</v>
      </c>
      <c r="B79" s="110" t="s">
        <v>296</v>
      </c>
      <c r="C79" s="30" t="s">
        <v>62</v>
      </c>
      <c r="D79" s="78">
        <f>'Прил 8'!G273</f>
        <v>5892.2</v>
      </c>
    </row>
    <row r="80" spans="1:4" s="73" customFormat="1" ht="15.75">
      <c r="A80" s="170" t="s">
        <v>254</v>
      </c>
      <c r="B80" s="109" t="s">
        <v>297</v>
      </c>
      <c r="C80" s="31"/>
      <c r="D80" s="197">
        <f>SUM(D81:D83)</f>
        <v>1202.8</v>
      </c>
    </row>
    <row r="81" spans="1:4" ht="47.25">
      <c r="A81" s="47" t="s">
        <v>100</v>
      </c>
      <c r="B81" s="110" t="s">
        <v>297</v>
      </c>
      <c r="C81" s="30" t="s">
        <v>62</v>
      </c>
      <c r="D81" s="78">
        <f>'Прил 8'!G275</f>
        <v>631.3</v>
      </c>
    </row>
    <row r="82" spans="1:4" ht="15.75">
      <c r="A82" s="229" t="s">
        <v>442</v>
      </c>
      <c r="B82" s="110" t="s">
        <v>297</v>
      </c>
      <c r="C82" s="30" t="s">
        <v>63</v>
      </c>
      <c r="D82" s="78">
        <f>'Прил 8'!G276</f>
        <v>511.5</v>
      </c>
    </row>
    <row r="83" spans="1:4" ht="15.75">
      <c r="A83" s="104" t="s">
        <v>64</v>
      </c>
      <c r="B83" s="110" t="s">
        <v>297</v>
      </c>
      <c r="C83" s="30" t="s">
        <v>65</v>
      </c>
      <c r="D83" s="78">
        <f>'Прил 8'!G277</f>
        <v>60</v>
      </c>
    </row>
    <row r="84" spans="1:4" ht="31.5">
      <c r="A84" s="186" t="s">
        <v>209</v>
      </c>
      <c r="B84" s="79" t="s">
        <v>298</v>
      </c>
      <c r="C84" s="31"/>
      <c r="D84" s="81">
        <f>SUM(D85:D87)</f>
        <v>54190.7</v>
      </c>
    </row>
    <row r="85" spans="1:4" s="73" customFormat="1" ht="47.25">
      <c r="A85" s="47" t="s">
        <v>100</v>
      </c>
      <c r="B85" s="108" t="s">
        <v>298</v>
      </c>
      <c r="C85" s="30" t="s">
        <v>62</v>
      </c>
      <c r="D85" s="78">
        <f>'Прил 8'!G279</f>
        <v>47308.8</v>
      </c>
    </row>
    <row r="86" spans="1:4" ht="15.75">
      <c r="A86" s="229" t="s">
        <v>442</v>
      </c>
      <c r="B86" s="108" t="s">
        <v>298</v>
      </c>
      <c r="C86" s="30" t="s">
        <v>63</v>
      </c>
      <c r="D86" s="78">
        <f>'Прил 8'!G280</f>
        <v>6812.7</v>
      </c>
    </row>
    <row r="87" spans="1:4" ht="15.75">
      <c r="A87" s="104" t="s">
        <v>64</v>
      </c>
      <c r="B87" s="108" t="s">
        <v>298</v>
      </c>
      <c r="C87" s="30" t="s">
        <v>65</v>
      </c>
      <c r="D87" s="78">
        <f>'Прил 8'!G281</f>
        <v>69.2</v>
      </c>
    </row>
    <row r="88" spans="1:4" ht="47.25">
      <c r="A88" s="87" t="s">
        <v>201</v>
      </c>
      <c r="B88" s="109" t="s">
        <v>299</v>
      </c>
      <c r="C88" s="79"/>
      <c r="D88" s="197">
        <f>D89</f>
        <v>1434.3</v>
      </c>
    </row>
    <row r="89" spans="1:4" ht="15.75">
      <c r="A89" s="229" t="s">
        <v>442</v>
      </c>
      <c r="B89" s="110" t="s">
        <v>299</v>
      </c>
      <c r="C89" s="108" t="s">
        <v>63</v>
      </c>
      <c r="D89" s="78">
        <f>'Прил 8'!G283</f>
        <v>1434.3</v>
      </c>
    </row>
    <row r="90" spans="1:4" ht="31.5">
      <c r="A90" s="166" t="s">
        <v>117</v>
      </c>
      <c r="B90" s="109" t="s">
        <v>271</v>
      </c>
      <c r="C90" s="31"/>
      <c r="D90" s="20">
        <f>D91</f>
        <v>6565.8</v>
      </c>
    </row>
    <row r="91" spans="1:4" s="73" customFormat="1" ht="31.5">
      <c r="A91" s="105" t="s">
        <v>118</v>
      </c>
      <c r="B91" s="88" t="s">
        <v>272</v>
      </c>
      <c r="C91" s="30"/>
      <c r="D91" s="20">
        <f>D92+D93</f>
        <v>6565.8</v>
      </c>
    </row>
    <row r="92" spans="1:4" s="73" customFormat="1" ht="15.75">
      <c r="A92" s="229" t="s">
        <v>442</v>
      </c>
      <c r="B92" s="157" t="s">
        <v>272</v>
      </c>
      <c r="C92" s="52" t="s">
        <v>63</v>
      </c>
      <c r="D92" s="24">
        <f>'Прил 8'!G155+'Прил 8'!G203+'Прил 8'!G249</f>
        <v>4385.6</v>
      </c>
    </row>
    <row r="93" spans="1:4" ht="31.5">
      <c r="A93" s="29" t="s">
        <v>80</v>
      </c>
      <c r="B93" s="157" t="s">
        <v>272</v>
      </c>
      <c r="C93" s="52" t="s">
        <v>56</v>
      </c>
      <c r="D93" s="24">
        <f>'Прил 8'!G204+'Прил 8'!G156</f>
        <v>2180.2</v>
      </c>
    </row>
    <row r="94" spans="1:4" ht="15.75">
      <c r="A94" s="187" t="s">
        <v>226</v>
      </c>
      <c r="B94" s="79" t="s">
        <v>283</v>
      </c>
      <c r="C94" s="79"/>
      <c r="D94" s="20">
        <f>D95+D97</f>
        <v>190</v>
      </c>
    </row>
    <row r="95" spans="1:4" ht="15.75">
      <c r="A95" s="8" t="s">
        <v>229</v>
      </c>
      <c r="B95" s="79" t="s">
        <v>284</v>
      </c>
      <c r="C95" s="79"/>
      <c r="D95" s="20">
        <f>D96</f>
        <v>16</v>
      </c>
    </row>
    <row r="96" spans="1:4" ht="15.75">
      <c r="A96" s="229" t="s">
        <v>442</v>
      </c>
      <c r="B96" s="108" t="s">
        <v>284</v>
      </c>
      <c r="C96" s="108" t="s">
        <v>63</v>
      </c>
      <c r="D96" s="24">
        <f>'Прил 8'!G224</f>
        <v>16</v>
      </c>
    </row>
    <row r="97" spans="1:4" ht="31.5">
      <c r="A97" s="8" t="s">
        <v>231</v>
      </c>
      <c r="B97" s="79" t="s">
        <v>285</v>
      </c>
      <c r="C97" s="79"/>
      <c r="D97" s="20">
        <f>D98+D99</f>
        <v>174</v>
      </c>
    </row>
    <row r="98" spans="1:4" ht="15.75">
      <c r="A98" s="262" t="s">
        <v>442</v>
      </c>
      <c r="B98" s="108" t="s">
        <v>285</v>
      </c>
      <c r="C98" s="108" t="s">
        <v>63</v>
      </c>
      <c r="D98" s="24">
        <f>'Прил 8'!G226</f>
        <v>163.2</v>
      </c>
    </row>
    <row r="99" spans="1:4" ht="31.5">
      <c r="A99" s="29" t="s">
        <v>80</v>
      </c>
      <c r="B99" s="108" t="s">
        <v>285</v>
      </c>
      <c r="C99" s="108" t="s">
        <v>56</v>
      </c>
      <c r="D99" s="24">
        <f>'Прил 8'!G227</f>
        <v>10.8</v>
      </c>
    </row>
    <row r="100" spans="1:4" ht="37.5">
      <c r="A100" s="149" t="s">
        <v>204</v>
      </c>
      <c r="B100" s="150" t="s">
        <v>205</v>
      </c>
      <c r="C100" s="150"/>
      <c r="D100" s="25">
        <f>D101+D112+D127+D142+D151+D162</f>
        <v>136614.3</v>
      </c>
    </row>
    <row r="101" spans="1:4" ht="15.75">
      <c r="A101" s="103" t="s">
        <v>101</v>
      </c>
      <c r="B101" s="79" t="s">
        <v>206</v>
      </c>
      <c r="C101" s="31"/>
      <c r="D101" s="20">
        <f>D102+D106+D108+D110</f>
        <v>25238.7</v>
      </c>
    </row>
    <row r="102" spans="1:4" ht="31.5">
      <c r="A102" s="186" t="s">
        <v>209</v>
      </c>
      <c r="B102" s="79" t="s">
        <v>208</v>
      </c>
      <c r="C102" s="31"/>
      <c r="D102" s="20">
        <f>SUM(D103:D105)</f>
        <v>24171</v>
      </c>
    </row>
    <row r="103" spans="1:4" ht="47.25">
      <c r="A103" s="47" t="s">
        <v>100</v>
      </c>
      <c r="B103" s="108" t="s">
        <v>208</v>
      </c>
      <c r="C103" s="30" t="s">
        <v>62</v>
      </c>
      <c r="D103" s="24">
        <f>'Прил 8'!G17</f>
        <v>20950</v>
      </c>
    </row>
    <row r="104" spans="1:4" s="73" customFormat="1" ht="15.75">
      <c r="A104" s="229" t="s">
        <v>442</v>
      </c>
      <c r="B104" s="108" t="s">
        <v>208</v>
      </c>
      <c r="C104" s="30" t="s">
        <v>63</v>
      </c>
      <c r="D104" s="24">
        <f>'Прил 8'!G18</f>
        <v>3159.5</v>
      </c>
    </row>
    <row r="105" spans="1:4" s="73" customFormat="1" ht="15.75">
      <c r="A105" s="104" t="s">
        <v>64</v>
      </c>
      <c r="B105" s="108" t="s">
        <v>208</v>
      </c>
      <c r="C105" s="30" t="s">
        <v>65</v>
      </c>
      <c r="D105" s="24">
        <f>'Прил 8'!G19</f>
        <v>61.5</v>
      </c>
    </row>
    <row r="106" spans="1:4" s="73" customFormat="1" ht="15.75">
      <c r="A106" s="103" t="s">
        <v>432</v>
      </c>
      <c r="B106" s="79" t="s">
        <v>210</v>
      </c>
      <c r="C106" s="31"/>
      <c r="D106" s="20">
        <f>D107</f>
        <v>110.5</v>
      </c>
    </row>
    <row r="107" spans="1:4" ht="15.75">
      <c r="A107" s="229" t="s">
        <v>442</v>
      </c>
      <c r="B107" s="108" t="s">
        <v>210</v>
      </c>
      <c r="C107" s="30" t="s">
        <v>63</v>
      </c>
      <c r="D107" s="24">
        <f>'Прил 8'!G21</f>
        <v>110.5</v>
      </c>
    </row>
    <row r="108" spans="1:4" ht="15.75">
      <c r="A108" s="179" t="s">
        <v>163</v>
      </c>
      <c r="B108" s="79" t="s">
        <v>212</v>
      </c>
      <c r="C108" s="31"/>
      <c r="D108" s="20">
        <f>D109</f>
        <v>10</v>
      </c>
    </row>
    <row r="109" spans="1:4" ht="15.75">
      <c r="A109" s="29" t="s">
        <v>68</v>
      </c>
      <c r="B109" s="108" t="s">
        <v>212</v>
      </c>
      <c r="C109" s="30" t="s">
        <v>67</v>
      </c>
      <c r="D109" s="24">
        <f>'Прил 8'!G23</f>
        <v>10</v>
      </c>
    </row>
    <row r="110" spans="1:4" ht="47.25">
      <c r="A110" s="87" t="s">
        <v>201</v>
      </c>
      <c r="B110" s="109" t="s">
        <v>207</v>
      </c>
      <c r="C110" s="79"/>
      <c r="D110" s="20">
        <f>D111</f>
        <v>947.2</v>
      </c>
    </row>
    <row r="111" spans="1:4" ht="15.75">
      <c r="A111" s="229" t="s">
        <v>442</v>
      </c>
      <c r="B111" s="110" t="s">
        <v>207</v>
      </c>
      <c r="C111" s="108" t="s">
        <v>63</v>
      </c>
      <c r="D111" s="24">
        <f>'Прил 8'!G25</f>
        <v>947.2</v>
      </c>
    </row>
    <row r="112" spans="1:4" ht="31.5">
      <c r="A112" s="166" t="s">
        <v>159</v>
      </c>
      <c r="B112" s="79" t="s">
        <v>232</v>
      </c>
      <c r="C112" s="31"/>
      <c r="D112" s="20">
        <f>D113+D117+D119+D123+D125+D121</f>
        <v>44194.399999999994</v>
      </c>
    </row>
    <row r="113" spans="1:4" ht="31.5">
      <c r="A113" s="186" t="s">
        <v>209</v>
      </c>
      <c r="B113" s="79" t="s">
        <v>233</v>
      </c>
      <c r="C113" s="79"/>
      <c r="D113" s="20">
        <f>SUM(D114:D116)</f>
        <v>37682.2</v>
      </c>
    </row>
    <row r="114" spans="1:4" ht="47.25">
      <c r="A114" s="47" t="s">
        <v>100</v>
      </c>
      <c r="B114" s="108" t="s">
        <v>233</v>
      </c>
      <c r="C114" s="30" t="s">
        <v>62</v>
      </c>
      <c r="D114" s="24">
        <f>'Прил 8'!G51</f>
        <v>31446.1</v>
      </c>
    </row>
    <row r="115" spans="1:4" s="73" customFormat="1" ht="15.75">
      <c r="A115" s="229" t="s">
        <v>442</v>
      </c>
      <c r="B115" s="108" t="s">
        <v>233</v>
      </c>
      <c r="C115" s="30" t="s">
        <v>63</v>
      </c>
      <c r="D115" s="24">
        <f>'Прил 8'!G52</f>
        <v>5875.1</v>
      </c>
    </row>
    <row r="116" spans="1:4" ht="15.75">
      <c r="A116" s="104" t="s">
        <v>64</v>
      </c>
      <c r="B116" s="108" t="s">
        <v>233</v>
      </c>
      <c r="C116" s="30" t="s">
        <v>65</v>
      </c>
      <c r="D116" s="24">
        <f>'Прил 8'!G53</f>
        <v>361</v>
      </c>
    </row>
    <row r="117" spans="1:4" ht="15.75">
      <c r="A117" s="103" t="s">
        <v>211</v>
      </c>
      <c r="B117" s="79" t="s">
        <v>234</v>
      </c>
      <c r="C117" s="31"/>
      <c r="D117" s="81">
        <f>D118</f>
        <v>1092.7</v>
      </c>
    </row>
    <row r="118" spans="1:4" s="73" customFormat="1" ht="15.75">
      <c r="A118" s="229" t="s">
        <v>442</v>
      </c>
      <c r="B118" s="108" t="s">
        <v>234</v>
      </c>
      <c r="C118" s="30" t="s">
        <v>63</v>
      </c>
      <c r="D118" s="78">
        <f>'Прил 8'!G55</f>
        <v>1092.7</v>
      </c>
    </row>
    <row r="119" spans="1:4" ht="15.75">
      <c r="A119" s="103" t="s">
        <v>107</v>
      </c>
      <c r="B119" s="79" t="s">
        <v>235</v>
      </c>
      <c r="C119" s="31"/>
      <c r="D119" s="81">
        <f>D120</f>
        <v>2564.1</v>
      </c>
    </row>
    <row r="120" spans="1:4" s="73" customFormat="1" ht="15.75">
      <c r="A120" s="229" t="s">
        <v>442</v>
      </c>
      <c r="B120" s="108" t="s">
        <v>235</v>
      </c>
      <c r="C120" s="30" t="s">
        <v>63</v>
      </c>
      <c r="D120" s="78">
        <f>'Прил 8'!G57</f>
        <v>2564.1</v>
      </c>
    </row>
    <row r="121" spans="1:4" s="73" customFormat="1" ht="15.75">
      <c r="A121" s="254" t="s">
        <v>457</v>
      </c>
      <c r="B121" s="79" t="s">
        <v>456</v>
      </c>
      <c r="C121" s="31"/>
      <c r="D121" s="222">
        <f>D122</f>
        <v>950</v>
      </c>
    </row>
    <row r="122" spans="1:4" s="73" customFormat="1" ht="15.75">
      <c r="A122" s="229" t="s">
        <v>442</v>
      </c>
      <c r="B122" s="108" t="s">
        <v>456</v>
      </c>
      <c r="C122" s="30" t="s">
        <v>63</v>
      </c>
      <c r="D122" s="78">
        <f>'Прил 8'!G59</f>
        <v>950</v>
      </c>
    </row>
    <row r="123" spans="1:4" s="73" customFormat="1" ht="47.25">
      <c r="A123" s="87" t="s">
        <v>201</v>
      </c>
      <c r="B123" s="109" t="s">
        <v>237</v>
      </c>
      <c r="C123" s="79"/>
      <c r="D123" s="200">
        <f>D124</f>
        <v>1665.4</v>
      </c>
    </row>
    <row r="124" spans="1:4" s="73" customFormat="1" ht="15.75">
      <c r="A124" s="229" t="s">
        <v>442</v>
      </c>
      <c r="B124" s="110" t="s">
        <v>237</v>
      </c>
      <c r="C124" s="108" t="s">
        <v>63</v>
      </c>
      <c r="D124" s="78">
        <f>'Прил 8'!G61</f>
        <v>1665.4</v>
      </c>
    </row>
    <row r="125" spans="1:4" ht="15.75">
      <c r="A125" s="103" t="s">
        <v>108</v>
      </c>
      <c r="B125" s="79" t="s">
        <v>236</v>
      </c>
      <c r="C125" s="31"/>
      <c r="D125" s="20">
        <f>D126</f>
        <v>240</v>
      </c>
    </row>
    <row r="126" spans="1:4" ht="15.75">
      <c r="A126" s="229" t="s">
        <v>442</v>
      </c>
      <c r="B126" s="108" t="s">
        <v>236</v>
      </c>
      <c r="C126" s="30" t="s">
        <v>63</v>
      </c>
      <c r="D126" s="24">
        <f>'Прил 8'!G63</f>
        <v>240</v>
      </c>
    </row>
    <row r="127" spans="1:4" ht="31.5">
      <c r="A127" s="180" t="s">
        <v>102</v>
      </c>
      <c r="B127" s="79" t="s">
        <v>238</v>
      </c>
      <c r="C127" s="31"/>
      <c r="D127" s="20">
        <f>D128+D132+D134+D136+D138+D140</f>
        <v>22419.8</v>
      </c>
    </row>
    <row r="128" spans="1:4" ht="31.5">
      <c r="A128" s="186" t="s">
        <v>209</v>
      </c>
      <c r="B128" s="79" t="s">
        <v>239</v>
      </c>
      <c r="C128" s="31"/>
      <c r="D128" s="20">
        <f>SUM(D129:D131)</f>
        <v>21419.500000000004</v>
      </c>
    </row>
    <row r="129" spans="1:4" ht="47.25">
      <c r="A129" s="104" t="s">
        <v>100</v>
      </c>
      <c r="B129" s="108" t="s">
        <v>239</v>
      </c>
      <c r="C129" s="30" t="s">
        <v>62</v>
      </c>
      <c r="D129" s="24">
        <f>'Прил 8'!G66</f>
        <v>17707.9</v>
      </c>
    </row>
    <row r="130" spans="1:4" ht="15.75">
      <c r="A130" s="229" t="s">
        <v>442</v>
      </c>
      <c r="B130" s="108" t="s">
        <v>239</v>
      </c>
      <c r="C130" s="30" t="s">
        <v>63</v>
      </c>
      <c r="D130" s="24">
        <f>'Прил 8'!G67</f>
        <v>3677.9</v>
      </c>
    </row>
    <row r="131" spans="1:4" s="73" customFormat="1" ht="15.75">
      <c r="A131" s="104" t="s">
        <v>64</v>
      </c>
      <c r="B131" s="108" t="s">
        <v>239</v>
      </c>
      <c r="C131" s="30" t="s">
        <v>65</v>
      </c>
      <c r="D131" s="24">
        <f>'Прил 8'!G68</f>
        <v>33.7</v>
      </c>
    </row>
    <row r="132" spans="1:4" ht="15.75">
      <c r="A132" s="103" t="s">
        <v>211</v>
      </c>
      <c r="B132" s="79" t="s">
        <v>240</v>
      </c>
      <c r="C132" s="31"/>
      <c r="D132" s="20">
        <f>D133</f>
        <v>205</v>
      </c>
    </row>
    <row r="133" spans="1:4" ht="15.75">
      <c r="A133" s="229" t="s">
        <v>442</v>
      </c>
      <c r="B133" s="108" t="s">
        <v>240</v>
      </c>
      <c r="C133" s="30" t="s">
        <v>63</v>
      </c>
      <c r="D133" s="24">
        <f>'Прил 8'!G70</f>
        <v>205</v>
      </c>
    </row>
    <row r="134" spans="1:4" ht="15.75">
      <c r="A134" s="103" t="s">
        <v>109</v>
      </c>
      <c r="B134" s="79" t="s">
        <v>241</v>
      </c>
      <c r="C134" s="31"/>
      <c r="D134" s="20">
        <f>D135</f>
        <v>160</v>
      </c>
    </row>
    <row r="135" spans="1:4" s="73" customFormat="1" ht="15.75">
      <c r="A135" s="229" t="s">
        <v>442</v>
      </c>
      <c r="B135" s="108" t="s">
        <v>241</v>
      </c>
      <c r="C135" s="30" t="s">
        <v>63</v>
      </c>
      <c r="D135" s="24">
        <f>'Прил 8'!G72</f>
        <v>160</v>
      </c>
    </row>
    <row r="136" spans="1:4" ht="31.5">
      <c r="A136" s="103" t="s">
        <v>111</v>
      </c>
      <c r="B136" s="79" t="s">
        <v>242</v>
      </c>
      <c r="C136" s="31"/>
      <c r="D136" s="20">
        <f>D137</f>
        <v>5.6</v>
      </c>
    </row>
    <row r="137" spans="1:4" s="73" customFormat="1" ht="15.75">
      <c r="A137" s="229" t="s">
        <v>442</v>
      </c>
      <c r="B137" s="108" t="s">
        <v>242</v>
      </c>
      <c r="C137" s="52" t="s">
        <v>63</v>
      </c>
      <c r="D137" s="24">
        <f>'Прил 8'!G74</f>
        <v>5.6</v>
      </c>
    </row>
    <row r="138" spans="1:4" s="73" customFormat="1" ht="47.25">
      <c r="A138" s="87" t="s">
        <v>201</v>
      </c>
      <c r="B138" s="109" t="s">
        <v>243</v>
      </c>
      <c r="C138" s="79"/>
      <c r="D138" s="20">
        <f>D139</f>
        <v>624.1</v>
      </c>
    </row>
    <row r="139" spans="1:4" s="73" customFormat="1" ht="15.75">
      <c r="A139" s="229" t="s">
        <v>442</v>
      </c>
      <c r="B139" s="110" t="s">
        <v>243</v>
      </c>
      <c r="C139" s="108" t="s">
        <v>63</v>
      </c>
      <c r="D139" s="24">
        <f>'Прил 8'!G76</f>
        <v>624.1</v>
      </c>
    </row>
    <row r="140" spans="1:4" s="73" customFormat="1" ht="31.5">
      <c r="A140" s="171" t="s">
        <v>110</v>
      </c>
      <c r="B140" s="79" t="s">
        <v>446</v>
      </c>
      <c r="C140" s="79"/>
      <c r="D140" s="20">
        <f>D141</f>
        <v>5.6</v>
      </c>
    </row>
    <row r="141" spans="1:4" s="73" customFormat="1" ht="15.75">
      <c r="A141" s="229" t="s">
        <v>442</v>
      </c>
      <c r="B141" s="108" t="s">
        <v>446</v>
      </c>
      <c r="C141" s="108" t="s">
        <v>63</v>
      </c>
      <c r="D141" s="24">
        <f>'Прил 8'!G78</f>
        <v>5.6</v>
      </c>
    </row>
    <row r="142" spans="1:4" ht="31.5">
      <c r="A142" s="103" t="s">
        <v>103</v>
      </c>
      <c r="B142" s="79" t="s">
        <v>244</v>
      </c>
      <c r="C142" s="79"/>
      <c r="D142" s="20">
        <f>D143+D147+D149</f>
        <v>6405.2</v>
      </c>
    </row>
    <row r="143" spans="1:4" ht="31.5">
      <c r="A143" s="186" t="s">
        <v>209</v>
      </c>
      <c r="B143" s="79" t="s">
        <v>245</v>
      </c>
      <c r="C143" s="2"/>
      <c r="D143" s="20">
        <f>SUM(D144:D146)</f>
        <v>6076.099999999999</v>
      </c>
    </row>
    <row r="144" spans="1:4" s="73" customFormat="1" ht="47.25">
      <c r="A144" s="104" t="s">
        <v>100</v>
      </c>
      <c r="B144" s="108" t="s">
        <v>245</v>
      </c>
      <c r="C144" s="52" t="s">
        <v>62</v>
      </c>
      <c r="D144" s="24">
        <f>'Прил 8'!G81</f>
        <v>5175.4</v>
      </c>
    </row>
    <row r="145" spans="1:4" ht="15.75">
      <c r="A145" s="229" t="s">
        <v>442</v>
      </c>
      <c r="B145" s="108" t="s">
        <v>245</v>
      </c>
      <c r="C145" s="30" t="s">
        <v>63</v>
      </c>
      <c r="D145" s="24">
        <f>'Прил 8'!G82</f>
        <v>862.8</v>
      </c>
    </row>
    <row r="146" spans="1:4" ht="15.75">
      <c r="A146" s="104" t="s">
        <v>64</v>
      </c>
      <c r="B146" s="108" t="s">
        <v>245</v>
      </c>
      <c r="C146" s="30" t="s">
        <v>65</v>
      </c>
      <c r="D146" s="24">
        <f>'Прил 8'!G83</f>
        <v>37.9</v>
      </c>
    </row>
    <row r="147" spans="1:4" s="73" customFormat="1" ht="15.75">
      <c r="A147" s="103" t="s">
        <v>211</v>
      </c>
      <c r="B147" s="109" t="s">
        <v>246</v>
      </c>
      <c r="C147" s="31"/>
      <c r="D147" s="81">
        <f>D148</f>
        <v>68.5</v>
      </c>
    </row>
    <row r="148" spans="1:4" s="73" customFormat="1" ht="15.75">
      <c r="A148" s="229" t="s">
        <v>442</v>
      </c>
      <c r="B148" s="110" t="s">
        <v>246</v>
      </c>
      <c r="C148" s="30" t="s">
        <v>63</v>
      </c>
      <c r="D148" s="78">
        <f>'Прил 8'!G85</f>
        <v>68.5</v>
      </c>
    </row>
    <row r="149" spans="1:4" s="73" customFormat="1" ht="47.25">
      <c r="A149" s="87" t="s">
        <v>201</v>
      </c>
      <c r="B149" s="109" t="s">
        <v>247</v>
      </c>
      <c r="C149" s="79"/>
      <c r="D149" s="200">
        <f>D150</f>
        <v>260.6</v>
      </c>
    </row>
    <row r="150" spans="1:4" s="73" customFormat="1" ht="15.75">
      <c r="A150" s="229" t="s">
        <v>442</v>
      </c>
      <c r="B150" s="110" t="s">
        <v>247</v>
      </c>
      <c r="C150" s="108" t="s">
        <v>63</v>
      </c>
      <c r="D150" s="78">
        <f>'Прил 8'!G87</f>
        <v>260.6</v>
      </c>
    </row>
    <row r="151" spans="1:4" ht="15.75">
      <c r="A151" s="147" t="s">
        <v>113</v>
      </c>
      <c r="B151" s="79" t="s">
        <v>251</v>
      </c>
      <c r="C151" s="31"/>
      <c r="D151" s="20">
        <f>D152+D158+D154</f>
        <v>38218.2</v>
      </c>
    </row>
    <row r="152" spans="1:4" ht="15.75">
      <c r="A152" s="170" t="s">
        <v>253</v>
      </c>
      <c r="B152" s="79" t="s">
        <v>252</v>
      </c>
      <c r="C152" s="31"/>
      <c r="D152" s="20">
        <f>D153</f>
        <v>2389.3</v>
      </c>
    </row>
    <row r="153" spans="1:4" ht="47.25">
      <c r="A153" s="47" t="s">
        <v>100</v>
      </c>
      <c r="B153" s="108" t="s">
        <v>252</v>
      </c>
      <c r="C153" s="30" t="s">
        <v>62</v>
      </c>
      <c r="D153" s="24">
        <f>'Прил 8'!G107</f>
        <v>2389.3</v>
      </c>
    </row>
    <row r="154" spans="1:4" ht="15.75">
      <c r="A154" s="170" t="s">
        <v>254</v>
      </c>
      <c r="B154" s="79" t="s">
        <v>255</v>
      </c>
      <c r="C154" s="31"/>
      <c r="D154" s="20">
        <f>D155+D156+D157</f>
        <v>409.5</v>
      </c>
    </row>
    <row r="155" spans="1:4" ht="47.25">
      <c r="A155" s="47" t="s">
        <v>100</v>
      </c>
      <c r="B155" s="108" t="s">
        <v>255</v>
      </c>
      <c r="C155" s="30" t="s">
        <v>62</v>
      </c>
      <c r="D155" s="24">
        <f>'Прил 8'!G109</f>
        <v>290</v>
      </c>
    </row>
    <row r="156" spans="1:4" ht="15.75">
      <c r="A156" s="229" t="s">
        <v>442</v>
      </c>
      <c r="B156" s="108" t="s">
        <v>255</v>
      </c>
      <c r="C156" s="30" t="s">
        <v>63</v>
      </c>
      <c r="D156" s="24">
        <f>'Прил 8'!G110</f>
        <v>117.5</v>
      </c>
    </row>
    <row r="157" spans="1:4" ht="15.75">
      <c r="A157" s="104" t="s">
        <v>64</v>
      </c>
      <c r="B157" s="108" t="s">
        <v>255</v>
      </c>
      <c r="C157" s="30" t="s">
        <v>65</v>
      </c>
      <c r="D157" s="24">
        <f>'Прил 8'!G111</f>
        <v>2</v>
      </c>
    </row>
    <row r="158" spans="1:4" ht="31.5">
      <c r="A158" s="186" t="s">
        <v>209</v>
      </c>
      <c r="B158" s="79" t="s">
        <v>256</v>
      </c>
      <c r="C158" s="31"/>
      <c r="D158" s="81">
        <f>SUM(D159:D161)</f>
        <v>35419.399999999994</v>
      </c>
    </row>
    <row r="159" spans="1:4" s="73" customFormat="1" ht="47.25">
      <c r="A159" s="104" t="s">
        <v>100</v>
      </c>
      <c r="B159" s="108" t="s">
        <v>256</v>
      </c>
      <c r="C159" s="30" t="s">
        <v>62</v>
      </c>
      <c r="D159" s="78">
        <f>'Прил 8'!G113</f>
        <v>33806.1</v>
      </c>
    </row>
    <row r="160" spans="1:4" ht="15.75">
      <c r="A160" s="229" t="s">
        <v>442</v>
      </c>
      <c r="B160" s="108" t="s">
        <v>256</v>
      </c>
      <c r="C160" s="30" t="s">
        <v>63</v>
      </c>
      <c r="D160" s="78">
        <f>'Прил 8'!G114</f>
        <v>1609.7</v>
      </c>
    </row>
    <row r="161" spans="1:4" ht="15.75">
      <c r="A161" s="104" t="s">
        <v>64</v>
      </c>
      <c r="B161" s="108" t="s">
        <v>256</v>
      </c>
      <c r="C161" s="30" t="s">
        <v>65</v>
      </c>
      <c r="D161" s="78">
        <f>'Прил 8'!G115</f>
        <v>3.6</v>
      </c>
    </row>
    <row r="162" spans="1:4" ht="15.75">
      <c r="A162" s="187" t="s">
        <v>226</v>
      </c>
      <c r="B162" s="79" t="s">
        <v>227</v>
      </c>
      <c r="C162" s="79"/>
      <c r="D162" s="200">
        <f>D163+D165</f>
        <v>138</v>
      </c>
    </row>
    <row r="163" spans="1:4" ht="15.75">
      <c r="A163" s="8" t="s">
        <v>229</v>
      </c>
      <c r="B163" s="79" t="s">
        <v>228</v>
      </c>
      <c r="C163" s="79"/>
      <c r="D163" s="200">
        <f>D164</f>
        <v>14</v>
      </c>
    </row>
    <row r="164" spans="1:4" ht="15.75">
      <c r="A164" s="229" t="s">
        <v>442</v>
      </c>
      <c r="B164" s="108" t="s">
        <v>228</v>
      </c>
      <c r="C164" s="108" t="s">
        <v>63</v>
      </c>
      <c r="D164" s="78">
        <f>'Прил 8'!G43</f>
        <v>14</v>
      </c>
    </row>
    <row r="165" spans="1:4" ht="31.5">
      <c r="A165" s="8" t="s">
        <v>231</v>
      </c>
      <c r="B165" s="79" t="s">
        <v>230</v>
      </c>
      <c r="C165" s="79"/>
      <c r="D165" s="200">
        <f>D166</f>
        <v>124</v>
      </c>
    </row>
    <row r="166" spans="1:4" ht="15.75">
      <c r="A166" s="229" t="s">
        <v>442</v>
      </c>
      <c r="B166" s="108" t="s">
        <v>230</v>
      </c>
      <c r="C166" s="108" t="s">
        <v>63</v>
      </c>
      <c r="D166" s="78">
        <f>'Прил 8'!G45</f>
        <v>124</v>
      </c>
    </row>
    <row r="167" spans="1:4" ht="37.5">
      <c r="A167" s="149" t="s">
        <v>214</v>
      </c>
      <c r="B167" s="181" t="s">
        <v>213</v>
      </c>
      <c r="C167" s="156"/>
      <c r="D167" s="25">
        <f>D168+D215+D219+D223+D234+D238+D242</f>
        <v>106192.6</v>
      </c>
    </row>
    <row r="168" spans="1:4" ht="15.75">
      <c r="A168" s="85" t="s">
        <v>305</v>
      </c>
      <c r="B168" s="79" t="s">
        <v>306</v>
      </c>
      <c r="C168" s="79"/>
      <c r="D168" s="81">
        <f>D169+D181+D188+D197+D202+D207+D210</f>
        <v>79795.90000000001</v>
      </c>
    </row>
    <row r="169" spans="1:4" s="73" customFormat="1" ht="31.5">
      <c r="A169" s="103" t="s">
        <v>131</v>
      </c>
      <c r="B169" s="79" t="s">
        <v>307</v>
      </c>
      <c r="C169" s="108"/>
      <c r="D169" s="81">
        <f>D170+D172+D176+D179</f>
        <v>61992.2</v>
      </c>
    </row>
    <row r="170" spans="1:4" ht="15.75">
      <c r="A170" s="170" t="s">
        <v>253</v>
      </c>
      <c r="B170" s="79" t="s">
        <v>308</v>
      </c>
      <c r="C170" s="31"/>
      <c r="D170" s="20">
        <f>D171</f>
        <v>35506.3</v>
      </c>
    </row>
    <row r="171" spans="1:4" ht="47.25">
      <c r="A171" s="47" t="s">
        <v>100</v>
      </c>
      <c r="B171" s="108" t="s">
        <v>308</v>
      </c>
      <c r="C171" s="30" t="s">
        <v>62</v>
      </c>
      <c r="D171" s="24">
        <f>'Прил 8'!G304+'Прил 8'!G312</f>
        <v>35506.3</v>
      </c>
    </row>
    <row r="172" spans="1:4" ht="15.75">
      <c r="A172" s="170" t="s">
        <v>254</v>
      </c>
      <c r="B172" s="79" t="s">
        <v>309</v>
      </c>
      <c r="C172" s="31"/>
      <c r="D172" s="20">
        <f>D173+D174+D175</f>
        <v>16212.099999999999</v>
      </c>
    </row>
    <row r="173" spans="1:4" ht="47.25">
      <c r="A173" s="47" t="s">
        <v>100</v>
      </c>
      <c r="B173" s="108" t="s">
        <v>309</v>
      </c>
      <c r="C173" s="30" t="s">
        <v>62</v>
      </c>
      <c r="D173" s="24">
        <f>'Прил 8'!G306+'Прил 8'!G314</f>
        <v>3709.9</v>
      </c>
    </row>
    <row r="174" spans="1:4" s="73" customFormat="1" ht="15.75">
      <c r="A174" s="229" t="s">
        <v>442</v>
      </c>
      <c r="B174" s="108" t="s">
        <v>309</v>
      </c>
      <c r="C174" s="30" t="s">
        <v>63</v>
      </c>
      <c r="D174" s="24">
        <f>'Прил 8'!G315</f>
        <v>12365.3</v>
      </c>
    </row>
    <row r="175" spans="1:4" s="73" customFormat="1" ht="15.75">
      <c r="A175" s="104" t="s">
        <v>64</v>
      </c>
      <c r="B175" s="108" t="s">
        <v>309</v>
      </c>
      <c r="C175" s="30" t="s">
        <v>65</v>
      </c>
      <c r="D175" s="24">
        <f>'Прил 8'!G316</f>
        <v>136.9</v>
      </c>
    </row>
    <row r="176" spans="1:4" s="73" customFormat="1" ht="31.5">
      <c r="A176" s="186" t="s">
        <v>209</v>
      </c>
      <c r="B176" s="79" t="s">
        <v>310</v>
      </c>
      <c r="C176" s="79"/>
      <c r="D176" s="20">
        <f>SUM(D177:D178)</f>
        <v>8263.8</v>
      </c>
    </row>
    <row r="177" spans="1:4" s="73" customFormat="1" ht="47.25">
      <c r="A177" s="47" t="s">
        <v>100</v>
      </c>
      <c r="B177" s="108" t="s">
        <v>310</v>
      </c>
      <c r="C177" s="108" t="s">
        <v>62</v>
      </c>
      <c r="D177" s="24">
        <f>'Прил 8'!G318</f>
        <v>7911</v>
      </c>
    </row>
    <row r="178" spans="1:4" ht="15.75">
      <c r="A178" s="229" t="s">
        <v>442</v>
      </c>
      <c r="B178" s="108" t="s">
        <v>310</v>
      </c>
      <c r="C178" s="30" t="s">
        <v>63</v>
      </c>
      <c r="D178" s="24">
        <f>'Прил 8'!G319</f>
        <v>352.8</v>
      </c>
    </row>
    <row r="179" spans="1:4" ht="47.25">
      <c r="A179" s="87" t="s">
        <v>201</v>
      </c>
      <c r="B179" s="79" t="s">
        <v>311</v>
      </c>
      <c r="C179" s="79"/>
      <c r="D179" s="20">
        <f>D180</f>
        <v>2010</v>
      </c>
    </row>
    <row r="180" spans="1:4" ht="15.75">
      <c r="A180" s="229" t="s">
        <v>442</v>
      </c>
      <c r="B180" s="108" t="s">
        <v>311</v>
      </c>
      <c r="C180" s="108" t="s">
        <v>63</v>
      </c>
      <c r="D180" s="24">
        <f>'Прил 8'!G321</f>
        <v>2010</v>
      </c>
    </row>
    <row r="181" spans="1:4" ht="15.75">
      <c r="A181" s="166" t="s">
        <v>134</v>
      </c>
      <c r="B181" s="79" t="s">
        <v>312</v>
      </c>
      <c r="C181" s="30"/>
      <c r="D181" s="20">
        <f>D182+D186</f>
        <v>4650.7</v>
      </c>
    </row>
    <row r="182" spans="1:4" s="73" customFormat="1" ht="31.5">
      <c r="A182" s="186" t="s">
        <v>209</v>
      </c>
      <c r="B182" s="79" t="s">
        <v>316</v>
      </c>
      <c r="C182" s="30"/>
      <c r="D182" s="20">
        <f>D183+D184+D185</f>
        <v>4493.099999999999</v>
      </c>
    </row>
    <row r="183" spans="1:4" s="73" customFormat="1" ht="47.25">
      <c r="A183" s="47" t="s">
        <v>100</v>
      </c>
      <c r="B183" s="108" t="s">
        <v>316</v>
      </c>
      <c r="C183" s="30" t="s">
        <v>62</v>
      </c>
      <c r="D183" s="24">
        <f>'Прил 8'!G347</f>
        <v>3097</v>
      </c>
    </row>
    <row r="184" spans="1:4" ht="15.75">
      <c r="A184" s="229" t="s">
        <v>442</v>
      </c>
      <c r="B184" s="108" t="s">
        <v>316</v>
      </c>
      <c r="C184" s="30" t="s">
        <v>63</v>
      </c>
      <c r="D184" s="24">
        <f>'Прил 8'!G348</f>
        <v>1383.7</v>
      </c>
    </row>
    <row r="185" spans="1:4" ht="15.75">
      <c r="A185" s="74" t="s">
        <v>64</v>
      </c>
      <c r="B185" s="108" t="s">
        <v>316</v>
      </c>
      <c r="C185" s="30" t="s">
        <v>65</v>
      </c>
      <c r="D185" s="24">
        <f>'Прил 8'!G349</f>
        <v>12.4</v>
      </c>
    </row>
    <row r="186" spans="1:4" ht="47.25">
      <c r="A186" s="87" t="s">
        <v>201</v>
      </c>
      <c r="B186" s="79" t="s">
        <v>317</v>
      </c>
      <c r="C186" s="79"/>
      <c r="D186" s="20">
        <f>D187</f>
        <v>157.6</v>
      </c>
    </row>
    <row r="187" spans="1:4" ht="15.75">
      <c r="A187" s="229" t="s">
        <v>442</v>
      </c>
      <c r="B187" s="108" t="s">
        <v>317</v>
      </c>
      <c r="C187" s="108" t="s">
        <v>63</v>
      </c>
      <c r="D187" s="24">
        <f>'Прил 8'!G351</f>
        <v>157.6</v>
      </c>
    </row>
    <row r="188" spans="1:4" ht="31.5">
      <c r="A188" s="180" t="s">
        <v>139</v>
      </c>
      <c r="B188" s="79" t="s">
        <v>333</v>
      </c>
      <c r="C188" s="31"/>
      <c r="D188" s="53">
        <f>D189+D193+D195</f>
        <v>5006.1</v>
      </c>
    </row>
    <row r="189" spans="1:4" s="73" customFormat="1" ht="31.5">
      <c r="A189" s="186" t="s">
        <v>209</v>
      </c>
      <c r="B189" s="79" t="s">
        <v>334</v>
      </c>
      <c r="C189" s="31"/>
      <c r="D189" s="53">
        <f>SUM(D190:D192)</f>
        <v>4278.8</v>
      </c>
    </row>
    <row r="190" spans="1:4" ht="47.25">
      <c r="A190" s="47" t="s">
        <v>100</v>
      </c>
      <c r="B190" s="108" t="s">
        <v>334</v>
      </c>
      <c r="C190" s="30" t="s">
        <v>62</v>
      </c>
      <c r="D190" s="24">
        <f>'Прил 8'!G405</f>
        <v>3673.9</v>
      </c>
    </row>
    <row r="191" spans="1:4" ht="15.75">
      <c r="A191" s="229" t="s">
        <v>442</v>
      </c>
      <c r="B191" s="108" t="s">
        <v>334</v>
      </c>
      <c r="C191" s="30" t="s">
        <v>63</v>
      </c>
      <c r="D191" s="24">
        <f>'Прил 8'!G406</f>
        <v>598.6</v>
      </c>
    </row>
    <row r="192" spans="1:4" ht="15.75">
      <c r="A192" s="104" t="s">
        <v>64</v>
      </c>
      <c r="B192" s="108" t="s">
        <v>334</v>
      </c>
      <c r="C192" s="30" t="s">
        <v>65</v>
      </c>
      <c r="D192" s="24">
        <f>'Прил 8'!G407</f>
        <v>6.3</v>
      </c>
    </row>
    <row r="193" spans="1:4" ht="31.5">
      <c r="A193" s="201" t="s">
        <v>450</v>
      </c>
      <c r="B193" s="79" t="s">
        <v>335</v>
      </c>
      <c r="C193" s="31"/>
      <c r="D193" s="20">
        <f>D194</f>
        <v>700.7</v>
      </c>
    </row>
    <row r="194" spans="1:4" ht="15.75">
      <c r="A194" s="229" t="s">
        <v>442</v>
      </c>
      <c r="B194" s="108" t="s">
        <v>335</v>
      </c>
      <c r="C194" s="30" t="s">
        <v>63</v>
      </c>
      <c r="D194" s="24">
        <f>'Прил 8'!G409</f>
        <v>700.7</v>
      </c>
    </row>
    <row r="195" spans="1:4" ht="47.25">
      <c r="A195" s="87" t="s">
        <v>201</v>
      </c>
      <c r="B195" s="79" t="s">
        <v>336</v>
      </c>
      <c r="C195" s="79"/>
      <c r="D195" s="20">
        <f>D196</f>
        <v>26.6</v>
      </c>
    </row>
    <row r="196" spans="1:4" ht="15.75">
      <c r="A196" s="229" t="s">
        <v>442</v>
      </c>
      <c r="B196" s="108" t="s">
        <v>336</v>
      </c>
      <c r="C196" s="108" t="s">
        <v>63</v>
      </c>
      <c r="D196" s="24">
        <f>'Прил 8'!G411</f>
        <v>26.6</v>
      </c>
    </row>
    <row r="197" spans="1:4" ht="31.5">
      <c r="A197" s="166" t="s">
        <v>132</v>
      </c>
      <c r="B197" s="79" t="s">
        <v>314</v>
      </c>
      <c r="C197" s="79"/>
      <c r="D197" s="20">
        <f>D198+D200</f>
        <v>6227.1</v>
      </c>
    </row>
    <row r="198" spans="1:4" ht="31.5">
      <c r="A198" s="85" t="s">
        <v>133</v>
      </c>
      <c r="B198" s="109" t="s">
        <v>315</v>
      </c>
      <c r="C198" s="79"/>
      <c r="D198" s="20">
        <f>D199</f>
        <v>1416</v>
      </c>
    </row>
    <row r="199" spans="1:4" ht="15.75">
      <c r="A199" s="229" t="s">
        <v>442</v>
      </c>
      <c r="B199" s="110" t="s">
        <v>315</v>
      </c>
      <c r="C199" s="30" t="s">
        <v>63</v>
      </c>
      <c r="D199" s="24">
        <f>'Прил 8'!G324</f>
        <v>1416</v>
      </c>
    </row>
    <row r="200" spans="1:4" s="73" customFormat="1" ht="31.5">
      <c r="A200" s="186" t="s">
        <v>209</v>
      </c>
      <c r="B200" s="79" t="s">
        <v>397</v>
      </c>
      <c r="C200" s="31"/>
      <c r="D200" s="20">
        <f>D201</f>
        <v>4811.1</v>
      </c>
    </row>
    <row r="201" spans="1:4" s="73" customFormat="1" ht="31.5">
      <c r="A201" s="29" t="s">
        <v>80</v>
      </c>
      <c r="B201" s="108" t="s">
        <v>397</v>
      </c>
      <c r="C201" s="30" t="s">
        <v>56</v>
      </c>
      <c r="D201" s="24">
        <f>'Прил 8'!G666</f>
        <v>4811.1</v>
      </c>
    </row>
    <row r="202" spans="1:4" s="73" customFormat="1" ht="15.75">
      <c r="A202" s="187" t="s">
        <v>226</v>
      </c>
      <c r="B202" s="79" t="s">
        <v>367</v>
      </c>
      <c r="C202" s="31"/>
      <c r="D202" s="20">
        <f>D203+D205</f>
        <v>208.3</v>
      </c>
    </row>
    <row r="203" spans="1:4" s="73" customFormat="1" ht="15.75">
      <c r="A203" s="8" t="s">
        <v>229</v>
      </c>
      <c r="B203" s="79" t="s">
        <v>368</v>
      </c>
      <c r="C203" s="31"/>
      <c r="D203" s="20">
        <f>D204</f>
        <v>195.8</v>
      </c>
    </row>
    <row r="204" spans="1:4" s="73" customFormat="1" ht="15.75">
      <c r="A204" s="229" t="s">
        <v>442</v>
      </c>
      <c r="B204" s="108" t="s">
        <v>368</v>
      </c>
      <c r="C204" s="30" t="s">
        <v>63</v>
      </c>
      <c r="D204" s="24">
        <f>'Прил 8'!G534</f>
        <v>195.8</v>
      </c>
    </row>
    <row r="205" spans="1:4" s="73" customFormat="1" ht="31.5">
      <c r="A205" s="167" t="s">
        <v>231</v>
      </c>
      <c r="B205" s="79" t="s">
        <v>369</v>
      </c>
      <c r="C205" s="79"/>
      <c r="D205" s="20">
        <f>D206</f>
        <v>12.5</v>
      </c>
    </row>
    <row r="206" spans="1:4" s="73" customFormat="1" ht="15.75">
      <c r="A206" s="229" t="s">
        <v>442</v>
      </c>
      <c r="B206" s="108" t="s">
        <v>369</v>
      </c>
      <c r="C206" s="108" t="s">
        <v>63</v>
      </c>
      <c r="D206" s="24">
        <f>'Прил 8'!G536</f>
        <v>12.5</v>
      </c>
    </row>
    <row r="207" spans="1:4" s="73" customFormat="1" ht="31.5">
      <c r="A207" s="182" t="s">
        <v>142</v>
      </c>
      <c r="B207" s="79" t="s">
        <v>347</v>
      </c>
      <c r="C207" s="31"/>
      <c r="D207" s="53">
        <f>D208</f>
        <v>716.7</v>
      </c>
    </row>
    <row r="208" spans="1:4" s="73" customFormat="1" ht="47.25">
      <c r="A208" s="182" t="s">
        <v>143</v>
      </c>
      <c r="B208" s="79" t="s">
        <v>348</v>
      </c>
      <c r="C208" s="31"/>
      <c r="D208" s="53">
        <f>D209</f>
        <v>716.7</v>
      </c>
    </row>
    <row r="209" spans="1:4" ht="15.75">
      <c r="A209" s="104" t="s">
        <v>64</v>
      </c>
      <c r="B209" s="108" t="s">
        <v>348</v>
      </c>
      <c r="C209" s="30" t="s">
        <v>65</v>
      </c>
      <c r="D209" s="24">
        <f>'Прил 8'!G439</f>
        <v>716.7</v>
      </c>
    </row>
    <row r="210" spans="1:4" ht="47.25">
      <c r="A210" s="103" t="s">
        <v>145</v>
      </c>
      <c r="B210" s="79" t="s">
        <v>350</v>
      </c>
      <c r="C210" s="31"/>
      <c r="D210" s="20">
        <f>D211+D213</f>
        <v>994.8</v>
      </c>
    </row>
    <row r="211" spans="1:4" ht="47.25">
      <c r="A211" s="170" t="s">
        <v>99</v>
      </c>
      <c r="B211" s="79" t="s">
        <v>349</v>
      </c>
      <c r="C211" s="79"/>
      <c r="D211" s="200">
        <f>D212</f>
        <v>772.4</v>
      </c>
    </row>
    <row r="212" spans="1:4" ht="15.75">
      <c r="A212" s="104" t="s">
        <v>64</v>
      </c>
      <c r="B212" s="108" t="s">
        <v>349</v>
      </c>
      <c r="C212" s="108" t="s">
        <v>65</v>
      </c>
      <c r="D212" s="78">
        <f>'Прил 8'!G451</f>
        <v>772.4</v>
      </c>
    </row>
    <row r="213" spans="1:4" ht="47.25">
      <c r="A213" s="170" t="s">
        <v>351</v>
      </c>
      <c r="B213" s="79" t="s">
        <v>352</v>
      </c>
      <c r="C213" s="31"/>
      <c r="D213" s="200">
        <f>D214</f>
        <v>222.4</v>
      </c>
    </row>
    <row r="214" spans="1:4" ht="15.75">
      <c r="A214" s="29" t="s">
        <v>64</v>
      </c>
      <c r="B214" s="108" t="s">
        <v>352</v>
      </c>
      <c r="C214" s="30" t="s">
        <v>65</v>
      </c>
      <c r="D214" s="78">
        <f>'Прил 8'!G453</f>
        <v>222.4</v>
      </c>
    </row>
    <row r="215" spans="1:4" s="73" customFormat="1" ht="31.5">
      <c r="A215" s="103" t="s">
        <v>353</v>
      </c>
      <c r="B215" s="79" t="s">
        <v>354</v>
      </c>
      <c r="C215" s="31"/>
      <c r="D215" s="81">
        <f>D216</f>
        <v>178.2</v>
      </c>
    </row>
    <row r="216" spans="1:4" ht="31.5">
      <c r="A216" s="103" t="s">
        <v>146</v>
      </c>
      <c r="B216" s="79" t="s">
        <v>355</v>
      </c>
      <c r="C216" s="31"/>
      <c r="D216" s="81">
        <f>D217</f>
        <v>178.2</v>
      </c>
    </row>
    <row r="217" spans="1:4" ht="31.5">
      <c r="A217" s="191" t="s">
        <v>357</v>
      </c>
      <c r="B217" s="79" t="s">
        <v>356</v>
      </c>
      <c r="C217" s="31"/>
      <c r="D217" s="200">
        <f>D218</f>
        <v>178.2</v>
      </c>
    </row>
    <row r="218" spans="1:4" s="73" customFormat="1" ht="15.75">
      <c r="A218" s="104" t="s">
        <v>64</v>
      </c>
      <c r="B218" s="108" t="s">
        <v>356</v>
      </c>
      <c r="C218" s="52" t="s">
        <v>65</v>
      </c>
      <c r="D218" s="78">
        <f>'Прил 8'!G457</f>
        <v>178.2</v>
      </c>
    </row>
    <row r="219" spans="1:4" ht="31.5">
      <c r="A219" s="87" t="s">
        <v>448</v>
      </c>
      <c r="B219" s="88" t="s">
        <v>218</v>
      </c>
      <c r="C219" s="79"/>
      <c r="D219" s="81">
        <f>D220</f>
        <v>1271.2</v>
      </c>
    </row>
    <row r="220" spans="1:4" s="73" customFormat="1" ht="31.5">
      <c r="A220" s="87" t="s">
        <v>104</v>
      </c>
      <c r="B220" s="88" t="s">
        <v>219</v>
      </c>
      <c r="C220" s="79"/>
      <c r="D220" s="81">
        <f>D221</f>
        <v>1271.2</v>
      </c>
    </row>
    <row r="221" spans="1:4" ht="31.5">
      <c r="A221" s="170" t="s">
        <v>221</v>
      </c>
      <c r="B221" s="88" t="s">
        <v>220</v>
      </c>
      <c r="C221" s="79"/>
      <c r="D221" s="81">
        <f>D222</f>
        <v>1271.2</v>
      </c>
    </row>
    <row r="222" spans="1:4" s="73" customFormat="1" ht="15.75">
      <c r="A222" s="229" t="s">
        <v>442</v>
      </c>
      <c r="B222" s="108" t="s">
        <v>220</v>
      </c>
      <c r="C222" s="108" t="s">
        <v>63</v>
      </c>
      <c r="D222" s="78">
        <f>'Прил 8'!G30+'Прил 8'!G92+'Прил 8'!G161+'Прил 8'!G209+'Прил 8'!G254</f>
        <v>1271.2</v>
      </c>
    </row>
    <row r="223" spans="1:4" ht="47.25">
      <c r="A223" s="106" t="s">
        <v>222</v>
      </c>
      <c r="B223" s="109" t="s">
        <v>223</v>
      </c>
      <c r="C223" s="31"/>
      <c r="D223" s="81">
        <f>D224+D229</f>
        <v>12526.2</v>
      </c>
    </row>
    <row r="224" spans="1:4" s="73" customFormat="1" ht="31.5">
      <c r="A224" s="103" t="s">
        <v>119</v>
      </c>
      <c r="B224" s="109" t="s">
        <v>224</v>
      </c>
      <c r="C224" s="31"/>
      <c r="D224" s="81">
        <f>D225</f>
        <v>5376.2</v>
      </c>
    </row>
    <row r="225" spans="1:4" s="73" customFormat="1" ht="31.5">
      <c r="A225" s="170" t="s">
        <v>221</v>
      </c>
      <c r="B225" s="109" t="s">
        <v>225</v>
      </c>
      <c r="C225" s="31"/>
      <c r="D225" s="200">
        <f>SUM(D226:D228)</f>
        <v>5376.2</v>
      </c>
    </row>
    <row r="226" spans="1:4" ht="47.25">
      <c r="A226" s="47" t="s">
        <v>100</v>
      </c>
      <c r="B226" s="110" t="s">
        <v>225</v>
      </c>
      <c r="C226" s="30" t="s">
        <v>62</v>
      </c>
      <c r="D226" s="24">
        <f>'Прил 8'!G34+'Прил 8'!G96+'Прил 8'!G165+'Прил 8'!G213</f>
        <v>2233.1</v>
      </c>
    </row>
    <row r="227" spans="1:4" ht="15.75">
      <c r="A227" s="29" t="s">
        <v>68</v>
      </c>
      <c r="B227" s="110" t="s">
        <v>225</v>
      </c>
      <c r="C227" s="30" t="s">
        <v>67</v>
      </c>
      <c r="D227" s="24">
        <f>'Прил 8'!G582</f>
        <v>1954.1</v>
      </c>
    </row>
    <row r="228" spans="1:4" s="73" customFormat="1" ht="31.5">
      <c r="A228" s="29" t="s">
        <v>80</v>
      </c>
      <c r="B228" s="110" t="s">
        <v>225</v>
      </c>
      <c r="C228" s="52" t="s">
        <v>56</v>
      </c>
      <c r="D228" s="24">
        <f>'Прил 8'!G214+'Прил 8'!G166</f>
        <v>1189</v>
      </c>
    </row>
    <row r="229" spans="1:4" s="73" customFormat="1" ht="31.5">
      <c r="A229" s="247" t="s">
        <v>468</v>
      </c>
      <c r="B229" s="246" t="s">
        <v>467</v>
      </c>
      <c r="C229" s="52"/>
      <c r="D229" s="53">
        <f>D230+D232</f>
        <v>7150</v>
      </c>
    </row>
    <row r="230" spans="1:4" s="73" customFormat="1" ht="31.5">
      <c r="A230" s="5" t="s">
        <v>497</v>
      </c>
      <c r="B230" s="246" t="s">
        <v>466</v>
      </c>
      <c r="C230" s="52"/>
      <c r="D230" s="53">
        <f>D231</f>
        <v>5000</v>
      </c>
    </row>
    <row r="231" spans="1:4" s="73" customFormat="1" ht="15.75">
      <c r="A231" s="54" t="s">
        <v>182</v>
      </c>
      <c r="B231" s="245" t="s">
        <v>466</v>
      </c>
      <c r="C231" s="52" t="s">
        <v>66</v>
      </c>
      <c r="D231" s="14">
        <f>'Прил 8'!G474</f>
        <v>5000</v>
      </c>
    </row>
    <row r="232" spans="1:4" s="73" customFormat="1" ht="15.75">
      <c r="A232" s="5" t="s">
        <v>521</v>
      </c>
      <c r="B232" s="246" t="s">
        <v>520</v>
      </c>
      <c r="C232" s="52"/>
      <c r="D232" s="53">
        <f>D233</f>
        <v>2150</v>
      </c>
    </row>
    <row r="233" spans="1:4" s="73" customFormat="1" ht="15.75">
      <c r="A233" s="54" t="s">
        <v>182</v>
      </c>
      <c r="B233" s="245" t="s">
        <v>520</v>
      </c>
      <c r="C233" s="52" t="s">
        <v>66</v>
      </c>
      <c r="D233" s="14">
        <f>'Прил 8'!G563</f>
        <v>2150</v>
      </c>
    </row>
    <row r="234" spans="1:4" s="73" customFormat="1" ht="31.5">
      <c r="A234" s="87" t="s">
        <v>430</v>
      </c>
      <c r="B234" s="79" t="s">
        <v>338</v>
      </c>
      <c r="C234" s="31"/>
      <c r="D234" s="20">
        <f>D235</f>
        <v>3253.8</v>
      </c>
    </row>
    <row r="235" spans="1:4" s="73" customFormat="1" ht="31.5">
      <c r="A235" s="105" t="s">
        <v>177</v>
      </c>
      <c r="B235" s="79" t="s">
        <v>339</v>
      </c>
      <c r="C235" s="31"/>
      <c r="D235" s="20">
        <f>D236</f>
        <v>3253.8</v>
      </c>
    </row>
    <row r="236" spans="1:4" s="73" customFormat="1" ht="31.5">
      <c r="A236" s="105" t="s">
        <v>165</v>
      </c>
      <c r="B236" s="79" t="s">
        <v>340</v>
      </c>
      <c r="C236" s="31"/>
      <c r="D236" s="20">
        <f>D237</f>
        <v>3253.8</v>
      </c>
    </row>
    <row r="237" spans="1:4" s="73" customFormat="1" ht="15.75">
      <c r="A237" s="229" t="s">
        <v>442</v>
      </c>
      <c r="B237" s="108" t="s">
        <v>340</v>
      </c>
      <c r="C237" s="30" t="s">
        <v>63</v>
      </c>
      <c r="D237" s="24">
        <f>'Прил 8'!G417</f>
        <v>3253.8</v>
      </c>
    </row>
    <row r="238" spans="1:4" ht="31.5">
      <c r="A238" s="103" t="s">
        <v>341</v>
      </c>
      <c r="B238" s="79" t="s">
        <v>342</v>
      </c>
      <c r="C238" s="31"/>
      <c r="D238" s="20">
        <f>D239</f>
        <v>789.2</v>
      </c>
    </row>
    <row r="239" spans="1:4" ht="31.5">
      <c r="A239" s="103" t="s">
        <v>196</v>
      </c>
      <c r="B239" s="79" t="s">
        <v>343</v>
      </c>
      <c r="C239" s="31"/>
      <c r="D239" s="20">
        <f>D240</f>
        <v>789.2</v>
      </c>
    </row>
    <row r="240" spans="1:4" s="73" customFormat="1" ht="15.75">
      <c r="A240" s="103" t="s">
        <v>140</v>
      </c>
      <c r="B240" s="79" t="s">
        <v>344</v>
      </c>
      <c r="C240" s="31"/>
      <c r="D240" s="20">
        <f>D241</f>
        <v>789.2</v>
      </c>
    </row>
    <row r="241" spans="1:4" s="73" customFormat="1" ht="15.75">
      <c r="A241" s="229" t="s">
        <v>442</v>
      </c>
      <c r="B241" s="108" t="s">
        <v>344</v>
      </c>
      <c r="C241" s="30" t="s">
        <v>63</v>
      </c>
      <c r="D241" s="24">
        <f>'Прил 8'!G421</f>
        <v>789.2</v>
      </c>
    </row>
    <row r="242" spans="1:4" s="73" customFormat="1" ht="31.5">
      <c r="A242" s="103" t="s">
        <v>433</v>
      </c>
      <c r="B242" s="79" t="s">
        <v>361</v>
      </c>
      <c r="C242" s="79"/>
      <c r="D242" s="20">
        <f>D243</f>
        <v>8378.099999999999</v>
      </c>
    </row>
    <row r="243" spans="1:4" s="73" customFormat="1" ht="47.25">
      <c r="A243" s="103" t="s">
        <v>532</v>
      </c>
      <c r="B243" s="79" t="s">
        <v>362</v>
      </c>
      <c r="C243" s="79"/>
      <c r="D243" s="20">
        <f>D244+D246+D248</f>
        <v>8378.099999999999</v>
      </c>
    </row>
    <row r="244" spans="1:4" ht="31.5">
      <c r="A244" s="189" t="s">
        <v>451</v>
      </c>
      <c r="B244" s="79" t="s">
        <v>363</v>
      </c>
      <c r="C244" s="79"/>
      <c r="D244" s="20">
        <f>D245</f>
        <v>7151.7</v>
      </c>
    </row>
    <row r="245" spans="1:4" ht="15.75">
      <c r="A245" s="229" t="s">
        <v>442</v>
      </c>
      <c r="B245" s="108" t="s">
        <v>363</v>
      </c>
      <c r="C245" s="108" t="s">
        <v>63</v>
      </c>
      <c r="D245" s="24">
        <f>'Прил 8'!G506</f>
        <v>7151.7</v>
      </c>
    </row>
    <row r="246" spans="1:4" ht="15.75">
      <c r="A246" s="87" t="s">
        <v>149</v>
      </c>
      <c r="B246" s="79" t="s">
        <v>364</v>
      </c>
      <c r="C246" s="79"/>
      <c r="D246" s="20">
        <f>D247</f>
        <v>1014.4</v>
      </c>
    </row>
    <row r="247" spans="1:4" s="73" customFormat="1" ht="15.75">
      <c r="A247" s="229" t="s">
        <v>442</v>
      </c>
      <c r="B247" s="108" t="s">
        <v>364</v>
      </c>
      <c r="C247" s="108" t="s">
        <v>63</v>
      </c>
      <c r="D247" s="24">
        <f>'Прил 8'!G508</f>
        <v>1014.4</v>
      </c>
    </row>
    <row r="248" spans="1:4" s="73" customFormat="1" ht="15.75">
      <c r="A248" s="87" t="s">
        <v>150</v>
      </c>
      <c r="B248" s="79" t="s">
        <v>365</v>
      </c>
      <c r="C248" s="79"/>
      <c r="D248" s="20">
        <f>D249</f>
        <v>212</v>
      </c>
    </row>
    <row r="249" spans="1:4" s="73" customFormat="1" ht="15.75">
      <c r="A249" s="229" t="s">
        <v>442</v>
      </c>
      <c r="B249" s="108" t="s">
        <v>365</v>
      </c>
      <c r="C249" s="108" t="s">
        <v>63</v>
      </c>
      <c r="D249" s="14">
        <f>'Прил 8'!G510</f>
        <v>212</v>
      </c>
    </row>
    <row r="250" spans="1:4" s="73" customFormat="1" ht="37.5">
      <c r="A250" s="183" t="s">
        <v>217</v>
      </c>
      <c r="B250" s="150" t="s">
        <v>372</v>
      </c>
      <c r="C250" s="39"/>
      <c r="D250" s="60">
        <f>D251</f>
        <v>719.4</v>
      </c>
    </row>
    <row r="251" spans="1:4" s="73" customFormat="1" ht="15.75">
      <c r="A251" s="184" t="s">
        <v>371</v>
      </c>
      <c r="B251" s="79" t="s">
        <v>373</v>
      </c>
      <c r="C251" s="31"/>
      <c r="D251" s="53">
        <f>D252</f>
        <v>719.4</v>
      </c>
    </row>
    <row r="252" spans="1:4" s="73" customFormat="1" ht="31.5">
      <c r="A252" s="187" t="s">
        <v>374</v>
      </c>
      <c r="B252" s="79" t="s">
        <v>375</v>
      </c>
      <c r="C252" s="31"/>
      <c r="D252" s="53">
        <f>D253</f>
        <v>719.4</v>
      </c>
    </row>
    <row r="253" spans="1:4" s="73" customFormat="1" ht="31.5">
      <c r="A253" s="170" t="s">
        <v>221</v>
      </c>
      <c r="B253" s="79" t="s">
        <v>376</v>
      </c>
      <c r="C253" s="31"/>
      <c r="D253" s="53">
        <f>SUM(D254:D255)</f>
        <v>719.4</v>
      </c>
    </row>
    <row r="254" spans="1:4" s="73" customFormat="1" ht="15.75">
      <c r="A254" s="229" t="s">
        <v>442</v>
      </c>
      <c r="B254" s="108" t="s">
        <v>376</v>
      </c>
      <c r="C254" s="30" t="s">
        <v>63</v>
      </c>
      <c r="D254" s="78">
        <f>'Прил 8'!G546</f>
        <v>711.4</v>
      </c>
    </row>
    <row r="255" spans="1:4" ht="15.75">
      <c r="A255" s="29" t="s">
        <v>68</v>
      </c>
      <c r="B255" s="108" t="s">
        <v>376</v>
      </c>
      <c r="C255" s="30" t="s">
        <v>67</v>
      </c>
      <c r="D255" s="78">
        <f>'Прил 8'!G547</f>
        <v>8</v>
      </c>
    </row>
    <row r="256" spans="1:4" s="73" customFormat="1" ht="37.5">
      <c r="A256" s="149" t="s">
        <v>452</v>
      </c>
      <c r="B256" s="150" t="s">
        <v>390</v>
      </c>
      <c r="C256" s="39"/>
      <c r="D256" s="151">
        <f>D257</f>
        <v>1867.9</v>
      </c>
    </row>
    <row r="257" spans="1:4" ht="31.5">
      <c r="A257" s="103" t="s">
        <v>153</v>
      </c>
      <c r="B257" s="79" t="s">
        <v>391</v>
      </c>
      <c r="C257" s="31"/>
      <c r="D257" s="81">
        <f>D258+D260+D262</f>
        <v>1867.9</v>
      </c>
    </row>
    <row r="258" spans="1:4" s="73" customFormat="1" ht="31.5">
      <c r="A258" s="103" t="s">
        <v>154</v>
      </c>
      <c r="B258" s="79" t="s">
        <v>392</v>
      </c>
      <c r="C258" s="31"/>
      <c r="D258" s="81">
        <f>D259</f>
        <v>97.2</v>
      </c>
    </row>
    <row r="259" spans="1:4" ht="15.75">
      <c r="A259" s="229" t="s">
        <v>442</v>
      </c>
      <c r="B259" s="108" t="s">
        <v>392</v>
      </c>
      <c r="C259" s="30" t="s">
        <v>63</v>
      </c>
      <c r="D259" s="78">
        <f>'Прил 8'!G651</f>
        <v>97.2</v>
      </c>
    </row>
    <row r="260" spans="1:4" s="73" customFormat="1" ht="31.5">
      <c r="A260" s="103" t="s">
        <v>197</v>
      </c>
      <c r="B260" s="79" t="s">
        <v>393</v>
      </c>
      <c r="C260" s="31"/>
      <c r="D260" s="81">
        <f>D261</f>
        <v>348</v>
      </c>
    </row>
    <row r="261" spans="1:4" s="73" customFormat="1" ht="15.75">
      <c r="A261" s="229" t="s">
        <v>442</v>
      </c>
      <c r="B261" s="108" t="s">
        <v>393</v>
      </c>
      <c r="C261" s="30" t="s">
        <v>63</v>
      </c>
      <c r="D261" s="78">
        <f>'Прил 8'!G653</f>
        <v>348</v>
      </c>
    </row>
    <row r="262" spans="1:4" s="73" customFormat="1" ht="31.5">
      <c r="A262" s="106" t="s">
        <v>185</v>
      </c>
      <c r="B262" s="79" t="s">
        <v>394</v>
      </c>
      <c r="C262" s="31"/>
      <c r="D262" s="81">
        <f>D263</f>
        <v>1422.7</v>
      </c>
    </row>
    <row r="263" spans="1:4" s="73" customFormat="1" ht="15.75">
      <c r="A263" s="229" t="s">
        <v>442</v>
      </c>
      <c r="B263" s="108" t="s">
        <v>394</v>
      </c>
      <c r="C263" s="30" t="s">
        <v>63</v>
      </c>
      <c r="D263" s="78">
        <f>'Прил 8'!G655</f>
        <v>1422.7</v>
      </c>
    </row>
    <row r="264" spans="1:4" ht="75">
      <c r="A264" s="148" t="s">
        <v>449</v>
      </c>
      <c r="B264" s="185" t="s">
        <v>248</v>
      </c>
      <c r="C264" s="39"/>
      <c r="D264" s="25">
        <f>D265+D282+D292</f>
        <v>118849.50000000001</v>
      </c>
    </row>
    <row r="265" spans="1:4" s="73" customFormat="1" ht="31.5">
      <c r="A265" s="91" t="s">
        <v>105</v>
      </c>
      <c r="B265" s="88" t="s">
        <v>249</v>
      </c>
      <c r="C265" s="2"/>
      <c r="D265" s="20">
        <f>D266+D269+D271+D274+D276+D278+D280</f>
        <v>66190.20000000001</v>
      </c>
    </row>
    <row r="266" spans="1:4" ht="15.75">
      <c r="A266" s="105" t="s">
        <v>120</v>
      </c>
      <c r="B266" s="88" t="s">
        <v>282</v>
      </c>
      <c r="C266" s="2"/>
      <c r="D266" s="20">
        <f>D267+D268</f>
        <v>31641.100000000002</v>
      </c>
    </row>
    <row r="267" spans="1:4" ht="15.75">
      <c r="A267" s="229" t="s">
        <v>442</v>
      </c>
      <c r="B267" s="157" t="s">
        <v>282</v>
      </c>
      <c r="C267" s="52" t="s">
        <v>63</v>
      </c>
      <c r="D267" s="24">
        <f>'Прил 8'!G218+'Прил 8'!G516+'Прил 8'!G521+'Прил 8'!G551+'Прил 8'!G170+'Прил 8'!G258</f>
        <v>27759.300000000003</v>
      </c>
    </row>
    <row r="268" spans="1:4" ht="31.5">
      <c r="A268" s="29" t="s">
        <v>80</v>
      </c>
      <c r="B268" s="157" t="s">
        <v>282</v>
      </c>
      <c r="C268" s="52" t="s">
        <v>56</v>
      </c>
      <c r="D268" s="24">
        <f>'Прил 8'!G219+'Прил 8'!G171</f>
        <v>3881.7999999999997</v>
      </c>
    </row>
    <row r="269" spans="1:4" s="73" customFormat="1" ht="15.75">
      <c r="A269" s="86" t="s">
        <v>106</v>
      </c>
      <c r="B269" s="79" t="s">
        <v>250</v>
      </c>
      <c r="C269" s="79"/>
      <c r="D269" s="20">
        <f>D270</f>
        <v>9503</v>
      </c>
    </row>
    <row r="270" spans="1:4" ht="15.75">
      <c r="A270" s="229" t="s">
        <v>442</v>
      </c>
      <c r="B270" s="108" t="s">
        <v>250</v>
      </c>
      <c r="C270" s="108" t="s">
        <v>63</v>
      </c>
      <c r="D270" s="24">
        <f>'Прил 8'!G38+'Прил 8'!G100+'Прил 8'!G523+'Прил 8'!G569</f>
        <v>9503</v>
      </c>
    </row>
    <row r="271" spans="1:4" s="73" customFormat="1" ht="31.5">
      <c r="A271" s="103" t="s">
        <v>135</v>
      </c>
      <c r="B271" s="109" t="s">
        <v>313</v>
      </c>
      <c r="C271" s="79"/>
      <c r="D271" s="20">
        <f>D272+D273</f>
        <v>5626.3</v>
      </c>
    </row>
    <row r="272" spans="1:4" ht="15.75">
      <c r="A272" s="229" t="s">
        <v>442</v>
      </c>
      <c r="B272" s="110" t="s">
        <v>313</v>
      </c>
      <c r="C272" s="108" t="s">
        <v>63</v>
      </c>
      <c r="D272" s="24">
        <f>'Прил 8'!G328+'Прил 8'!G355</f>
        <v>4471.1</v>
      </c>
    </row>
    <row r="273" spans="1:4" ht="31.5">
      <c r="A273" s="29" t="s">
        <v>80</v>
      </c>
      <c r="B273" s="110" t="s">
        <v>313</v>
      </c>
      <c r="C273" s="30" t="s">
        <v>56</v>
      </c>
      <c r="D273" s="24">
        <f>'Прил 8'!G670</f>
        <v>1155.2</v>
      </c>
    </row>
    <row r="274" spans="1:4" ht="15.75">
      <c r="A274" s="194" t="s">
        <v>378</v>
      </c>
      <c r="B274" s="79" t="s">
        <v>380</v>
      </c>
      <c r="C274" s="79"/>
      <c r="D274" s="20">
        <f>D275</f>
        <v>7607.700000000001</v>
      </c>
    </row>
    <row r="275" spans="1:4" ht="15.75">
      <c r="A275" s="229" t="s">
        <v>442</v>
      </c>
      <c r="B275" s="108" t="s">
        <v>380</v>
      </c>
      <c r="C275" s="108" t="s">
        <v>63</v>
      </c>
      <c r="D275" s="24">
        <f>'Прил 8'!G571+'Прил 8'!G102</f>
        <v>7607.700000000001</v>
      </c>
    </row>
    <row r="276" spans="1:4" ht="15.75">
      <c r="A276" s="242" t="s">
        <v>203</v>
      </c>
      <c r="B276" s="2" t="s">
        <v>474</v>
      </c>
      <c r="C276" s="52"/>
      <c r="D276" s="53">
        <f>D277</f>
        <v>5159</v>
      </c>
    </row>
    <row r="277" spans="1:4" ht="15.75">
      <c r="A277" s="255" t="s">
        <v>442</v>
      </c>
      <c r="B277" s="52" t="s">
        <v>474</v>
      </c>
      <c r="C277" s="52" t="s">
        <v>63</v>
      </c>
      <c r="D277" s="14">
        <f>'Прил 8'!G553</f>
        <v>5159</v>
      </c>
    </row>
    <row r="278" spans="1:4" ht="47.25">
      <c r="A278" s="261" t="s">
        <v>531</v>
      </c>
      <c r="B278" s="2" t="s">
        <v>526</v>
      </c>
      <c r="C278" s="52"/>
      <c r="D278" s="53">
        <f>D279</f>
        <v>5322.5</v>
      </c>
    </row>
    <row r="279" spans="1:4" ht="15.75">
      <c r="A279" s="257" t="s">
        <v>442</v>
      </c>
      <c r="B279" s="52" t="s">
        <v>526</v>
      </c>
      <c r="C279" s="52" t="s">
        <v>63</v>
      </c>
      <c r="D279" s="14">
        <f>'Прил 8'!G555</f>
        <v>5322.5</v>
      </c>
    </row>
    <row r="280" spans="1:4" ht="31.5">
      <c r="A280" s="261" t="s">
        <v>528</v>
      </c>
      <c r="B280" s="2" t="s">
        <v>527</v>
      </c>
      <c r="C280" s="52"/>
      <c r="D280" s="53">
        <f>D281</f>
        <v>1330.6</v>
      </c>
    </row>
    <row r="281" spans="1:4" ht="15.75">
      <c r="A281" s="257" t="s">
        <v>442</v>
      </c>
      <c r="B281" s="52" t="s">
        <v>527</v>
      </c>
      <c r="C281" s="52" t="s">
        <v>63</v>
      </c>
      <c r="D281" s="14">
        <f>'Прил 8'!G557</f>
        <v>1330.6</v>
      </c>
    </row>
    <row r="282" spans="1:4" ht="31.5">
      <c r="A282" s="192" t="s">
        <v>377</v>
      </c>
      <c r="B282" s="79" t="s">
        <v>366</v>
      </c>
      <c r="C282" s="79"/>
      <c r="D282" s="20">
        <f>D283+D286+D288+D290</f>
        <v>48331.2</v>
      </c>
    </row>
    <row r="283" spans="1:4" ht="31.5">
      <c r="A283" s="195" t="s">
        <v>453</v>
      </c>
      <c r="B283" s="79" t="s">
        <v>379</v>
      </c>
      <c r="C283" s="31"/>
      <c r="D283" s="20">
        <f>D284+D285</f>
        <v>650</v>
      </c>
    </row>
    <row r="284" spans="1:4" ht="15.75">
      <c r="A284" s="229" t="s">
        <v>442</v>
      </c>
      <c r="B284" s="108" t="s">
        <v>379</v>
      </c>
      <c r="C284" s="108" t="s">
        <v>63</v>
      </c>
      <c r="D284" s="24">
        <f>'Прил 8'!G574</f>
        <v>150</v>
      </c>
    </row>
    <row r="285" spans="1:4" ht="15.75">
      <c r="A285" s="89" t="s">
        <v>182</v>
      </c>
      <c r="B285" s="108" t="s">
        <v>379</v>
      </c>
      <c r="C285" s="108" t="s">
        <v>66</v>
      </c>
      <c r="D285" s="24">
        <f>'Прил 8'!G575</f>
        <v>500</v>
      </c>
    </row>
    <row r="286" spans="1:4" s="73" customFormat="1" ht="15.75">
      <c r="A286" s="199" t="s">
        <v>395</v>
      </c>
      <c r="B286" s="79" t="s">
        <v>396</v>
      </c>
      <c r="C286" s="79"/>
      <c r="D286" s="20">
        <f>D287</f>
        <v>15891.7</v>
      </c>
    </row>
    <row r="287" spans="1:4" s="73" customFormat="1" ht="15.75">
      <c r="A287" s="89" t="s">
        <v>182</v>
      </c>
      <c r="B287" s="108" t="s">
        <v>396</v>
      </c>
      <c r="C287" s="108" t="s">
        <v>66</v>
      </c>
      <c r="D287" s="24">
        <f>'Прил 8'!G659</f>
        <v>15891.7</v>
      </c>
    </row>
    <row r="288" spans="1:4" s="73" customFormat="1" ht="31.5">
      <c r="A288" s="221" t="s">
        <v>454</v>
      </c>
      <c r="B288" s="271" t="s">
        <v>536</v>
      </c>
      <c r="C288" s="79"/>
      <c r="D288" s="20">
        <f>D289</f>
        <v>1589.5</v>
      </c>
    </row>
    <row r="289" spans="1:4" s="73" customFormat="1" ht="15.75">
      <c r="A289" s="89" t="s">
        <v>182</v>
      </c>
      <c r="B289" s="272" t="s">
        <v>536</v>
      </c>
      <c r="C289" s="108" t="s">
        <v>66</v>
      </c>
      <c r="D289" s="24">
        <f>'Прил 8'!G526</f>
        <v>1589.5</v>
      </c>
    </row>
    <row r="290" spans="1:4" s="73" customFormat="1" ht="47.25">
      <c r="A290" s="19" t="s">
        <v>534</v>
      </c>
      <c r="B290" s="271" t="s">
        <v>535</v>
      </c>
      <c r="C290" s="79"/>
      <c r="D290" s="20">
        <f>D291</f>
        <v>30200</v>
      </c>
    </row>
    <row r="291" spans="1:4" s="73" customFormat="1" ht="15.75">
      <c r="A291" s="89" t="s">
        <v>182</v>
      </c>
      <c r="B291" s="272" t="s">
        <v>535</v>
      </c>
      <c r="C291" s="108" t="s">
        <v>66</v>
      </c>
      <c r="D291" s="24">
        <f>'Прил 8'!G528</f>
        <v>30200</v>
      </c>
    </row>
    <row r="292" spans="1:4" s="73" customFormat="1" ht="47.25">
      <c r="A292" s="103" t="s">
        <v>160</v>
      </c>
      <c r="B292" s="79" t="s">
        <v>318</v>
      </c>
      <c r="C292" s="31"/>
      <c r="D292" s="53">
        <f>D293+D297</f>
        <v>4328.099999999999</v>
      </c>
    </row>
    <row r="293" spans="1:4" s="73" customFormat="1" ht="31.5">
      <c r="A293" s="190" t="s">
        <v>209</v>
      </c>
      <c r="B293" s="79" t="s">
        <v>319</v>
      </c>
      <c r="C293" s="31"/>
      <c r="D293" s="53">
        <f>SUM(D294:D296)</f>
        <v>4276.099999999999</v>
      </c>
    </row>
    <row r="294" spans="1:4" s="73" customFormat="1" ht="47.25">
      <c r="A294" s="47" t="s">
        <v>100</v>
      </c>
      <c r="B294" s="108" t="s">
        <v>319</v>
      </c>
      <c r="C294" s="30" t="s">
        <v>62</v>
      </c>
      <c r="D294" s="14">
        <f>'Прил 8'!G358</f>
        <v>3758.5</v>
      </c>
    </row>
    <row r="295" spans="1:4" s="73" customFormat="1" ht="15.75">
      <c r="A295" s="229" t="s">
        <v>442</v>
      </c>
      <c r="B295" s="108" t="s">
        <v>319</v>
      </c>
      <c r="C295" s="30" t="s">
        <v>63</v>
      </c>
      <c r="D295" s="14">
        <f>'Прил 8'!G359</f>
        <v>428.2</v>
      </c>
    </row>
    <row r="296" spans="1:4" s="73" customFormat="1" ht="15.75">
      <c r="A296" s="104" t="s">
        <v>64</v>
      </c>
      <c r="B296" s="108" t="s">
        <v>319</v>
      </c>
      <c r="C296" s="30" t="s">
        <v>65</v>
      </c>
      <c r="D296" s="14">
        <f>'Прил 8'!G360</f>
        <v>89.4</v>
      </c>
    </row>
    <row r="297" spans="1:4" ht="31.5">
      <c r="A297" s="167" t="s">
        <v>231</v>
      </c>
      <c r="B297" s="79" t="s">
        <v>370</v>
      </c>
      <c r="C297" s="79"/>
      <c r="D297" s="20">
        <f>D298</f>
        <v>52</v>
      </c>
    </row>
    <row r="298" spans="1:4" ht="15.75">
      <c r="A298" s="229" t="s">
        <v>442</v>
      </c>
      <c r="B298" s="108" t="s">
        <v>370</v>
      </c>
      <c r="C298" s="108" t="s">
        <v>63</v>
      </c>
      <c r="D298" s="24">
        <f>'Прил 8'!G540</f>
        <v>52</v>
      </c>
    </row>
    <row r="299" spans="1:4" ht="75">
      <c r="A299" s="206" t="s">
        <v>215</v>
      </c>
      <c r="B299" s="185" t="s">
        <v>320</v>
      </c>
      <c r="C299" s="150"/>
      <c r="D299" s="151">
        <f>D300+D346+D350+D355+D360</f>
        <v>114660.7</v>
      </c>
    </row>
    <row r="300" spans="1:4" ht="31.5">
      <c r="A300" s="207" t="s">
        <v>162</v>
      </c>
      <c r="B300" s="109" t="s">
        <v>398</v>
      </c>
      <c r="C300" s="79"/>
      <c r="D300" s="202">
        <f>D301+D310+D314+D317</f>
        <v>112469.9</v>
      </c>
    </row>
    <row r="301" spans="1:4" s="73" customFormat="1" ht="47.25">
      <c r="A301" s="147" t="s">
        <v>178</v>
      </c>
      <c r="B301" s="109" t="s">
        <v>399</v>
      </c>
      <c r="C301" s="108"/>
      <c r="D301" s="202">
        <f>D302+D304+D306</f>
        <v>22708.9</v>
      </c>
    </row>
    <row r="302" spans="1:4" s="73" customFormat="1" ht="15.75">
      <c r="A302" s="170" t="s">
        <v>253</v>
      </c>
      <c r="B302" s="109" t="s">
        <v>400</v>
      </c>
      <c r="C302" s="108"/>
      <c r="D302" s="202">
        <f>D303</f>
        <v>18587.9</v>
      </c>
    </row>
    <row r="303" spans="1:4" s="73" customFormat="1" ht="47.25">
      <c r="A303" s="158" t="s">
        <v>100</v>
      </c>
      <c r="B303" s="110" t="s">
        <v>400</v>
      </c>
      <c r="C303" s="108" t="s">
        <v>62</v>
      </c>
      <c r="D303" s="78">
        <f>'Прил 8'!G678</f>
        <v>18587.9</v>
      </c>
    </row>
    <row r="304" spans="1:4" s="73" customFormat="1" ht="15.75">
      <c r="A304" s="203" t="s">
        <v>406</v>
      </c>
      <c r="B304" s="79" t="s">
        <v>407</v>
      </c>
      <c r="C304" s="31"/>
      <c r="D304" s="202">
        <f>D305</f>
        <v>69</v>
      </c>
    </row>
    <row r="305" spans="1:4" s="73" customFormat="1" ht="15.75">
      <c r="A305" s="229" t="s">
        <v>442</v>
      </c>
      <c r="B305" s="108" t="s">
        <v>407</v>
      </c>
      <c r="C305" s="30" t="s">
        <v>63</v>
      </c>
      <c r="D305" s="78">
        <f>'Прил 8'!G699</f>
        <v>69</v>
      </c>
    </row>
    <row r="306" spans="1:4" s="73" customFormat="1" ht="15.75">
      <c r="A306" s="170" t="s">
        <v>254</v>
      </c>
      <c r="B306" s="88" t="s">
        <v>401</v>
      </c>
      <c r="C306" s="108"/>
      <c r="D306" s="202">
        <f>SUM(D307:D309)</f>
        <v>4052</v>
      </c>
    </row>
    <row r="307" spans="1:4" s="73" customFormat="1" ht="47.25">
      <c r="A307" s="158" t="s">
        <v>100</v>
      </c>
      <c r="B307" s="157" t="s">
        <v>401</v>
      </c>
      <c r="C307" s="108" t="s">
        <v>62</v>
      </c>
      <c r="D307" s="78">
        <f>'Прил 8'!G680</f>
        <v>1595</v>
      </c>
    </row>
    <row r="308" spans="1:4" s="73" customFormat="1" ht="15.75">
      <c r="A308" s="229" t="s">
        <v>442</v>
      </c>
      <c r="B308" s="157" t="s">
        <v>401</v>
      </c>
      <c r="C308" s="30" t="s">
        <v>63</v>
      </c>
      <c r="D308" s="78">
        <f>'Прил 8'!G681</f>
        <v>2448</v>
      </c>
    </row>
    <row r="309" spans="1:4" s="73" customFormat="1" ht="15.75">
      <c r="A309" s="104" t="s">
        <v>64</v>
      </c>
      <c r="B309" s="157" t="s">
        <v>401</v>
      </c>
      <c r="C309" s="30" t="s">
        <v>65</v>
      </c>
      <c r="D309" s="78">
        <f>'Прил 8'!G682</f>
        <v>9</v>
      </c>
    </row>
    <row r="310" spans="1:4" ht="47.25">
      <c r="A310" s="103" t="s">
        <v>167</v>
      </c>
      <c r="B310" s="79" t="s">
        <v>404</v>
      </c>
      <c r="C310" s="2"/>
      <c r="D310" s="20">
        <f>D311</f>
        <v>450</v>
      </c>
    </row>
    <row r="311" spans="1:4" ht="31.5">
      <c r="A311" s="90" t="s">
        <v>173</v>
      </c>
      <c r="B311" s="79" t="s">
        <v>405</v>
      </c>
      <c r="C311" s="2"/>
      <c r="D311" s="81">
        <f>D313+D312</f>
        <v>450</v>
      </c>
    </row>
    <row r="312" spans="1:4" ht="15.75">
      <c r="A312" s="29" t="s">
        <v>68</v>
      </c>
      <c r="B312" s="108" t="s">
        <v>405</v>
      </c>
      <c r="C312" s="52" t="s">
        <v>67</v>
      </c>
      <c r="D312" s="78">
        <f>'Прил 8'!G615</f>
        <v>75</v>
      </c>
    </row>
    <row r="313" spans="1:4" s="73" customFormat="1" ht="15.75">
      <c r="A313" s="104" t="s">
        <v>64</v>
      </c>
      <c r="B313" s="108" t="s">
        <v>405</v>
      </c>
      <c r="C313" s="52" t="s">
        <v>65</v>
      </c>
      <c r="D313" s="78">
        <f>'Прил 8'!G692</f>
        <v>375</v>
      </c>
    </row>
    <row r="314" spans="1:4" ht="31.5">
      <c r="A314" s="103" t="s">
        <v>158</v>
      </c>
      <c r="B314" s="79" t="s">
        <v>408</v>
      </c>
      <c r="C314" s="31"/>
      <c r="D314" s="20">
        <f>D315</f>
        <v>41491.6</v>
      </c>
    </row>
    <row r="315" spans="1:4" ht="47.25">
      <c r="A315" s="103" t="s">
        <v>168</v>
      </c>
      <c r="B315" s="79" t="s">
        <v>409</v>
      </c>
      <c r="C315" s="31"/>
      <c r="D315" s="81">
        <f>D316</f>
        <v>41491.6</v>
      </c>
    </row>
    <row r="316" spans="1:4" s="73" customFormat="1" ht="15.75">
      <c r="A316" s="29" t="s">
        <v>69</v>
      </c>
      <c r="B316" s="108" t="s">
        <v>409</v>
      </c>
      <c r="C316" s="30" t="s">
        <v>4</v>
      </c>
      <c r="D316" s="78">
        <f>'Прил 8'!G706</f>
        <v>41491.6</v>
      </c>
    </row>
    <row r="317" spans="1:4" s="73" customFormat="1" ht="31.5">
      <c r="A317" s="236" t="s">
        <v>464</v>
      </c>
      <c r="B317" s="2" t="s">
        <v>463</v>
      </c>
      <c r="C317" s="52"/>
      <c r="D317" s="53">
        <f>D318+D320+D322+D324+D326+D328+D330+D332+D334+D336+D338+D340+D342+D344</f>
        <v>47819.399999999994</v>
      </c>
    </row>
    <row r="318" spans="1:4" s="73" customFormat="1" ht="15.75">
      <c r="A318" s="5" t="s">
        <v>511</v>
      </c>
      <c r="B318" s="2" t="s">
        <v>493</v>
      </c>
      <c r="C318" s="52"/>
      <c r="D318" s="53">
        <f>D319</f>
        <v>528.7</v>
      </c>
    </row>
    <row r="319" spans="1:4" s="73" customFormat="1" ht="15.75">
      <c r="A319" s="75" t="s">
        <v>499</v>
      </c>
      <c r="B319" s="52" t="s">
        <v>493</v>
      </c>
      <c r="C319" s="52" t="s">
        <v>4</v>
      </c>
      <c r="D319" s="14">
        <f>'Прил 8'!G644</f>
        <v>528.7</v>
      </c>
    </row>
    <row r="320" spans="1:4" s="73" customFormat="1" ht="31.5">
      <c r="A320" s="5" t="s">
        <v>504</v>
      </c>
      <c r="B320" s="2" t="s">
        <v>469</v>
      </c>
      <c r="C320" s="52"/>
      <c r="D320" s="53">
        <f>D321</f>
        <v>2559.4</v>
      </c>
    </row>
    <row r="321" spans="1:4" s="73" customFormat="1" ht="15.75">
      <c r="A321" s="75" t="s">
        <v>499</v>
      </c>
      <c r="B321" s="52" t="s">
        <v>469</v>
      </c>
      <c r="C321" s="52" t="s">
        <v>4</v>
      </c>
      <c r="D321" s="14">
        <f>'Прил 8'!G485</f>
        <v>2559.4</v>
      </c>
    </row>
    <row r="322" spans="1:4" s="73" customFormat="1" ht="15.75">
      <c r="A322" s="5" t="s">
        <v>503</v>
      </c>
      <c r="B322" s="2" t="s">
        <v>465</v>
      </c>
      <c r="C322" s="52"/>
      <c r="D322" s="53">
        <f>D323</f>
        <v>500</v>
      </c>
    </row>
    <row r="323" spans="1:4" s="73" customFormat="1" ht="15.75">
      <c r="A323" s="75" t="s">
        <v>499</v>
      </c>
      <c r="B323" s="52" t="s">
        <v>465</v>
      </c>
      <c r="C323" s="52" t="s">
        <v>4</v>
      </c>
      <c r="D323" s="14">
        <f>'Прил 8'!G462</f>
        <v>500</v>
      </c>
    </row>
    <row r="324" spans="1:4" s="73" customFormat="1" ht="31.5">
      <c r="A324" s="5" t="s">
        <v>505</v>
      </c>
      <c r="B324" s="2" t="s">
        <v>462</v>
      </c>
      <c r="C324" s="52"/>
      <c r="D324" s="53">
        <f>D325</f>
        <v>1580</v>
      </c>
    </row>
    <row r="325" spans="1:4" s="73" customFormat="1" ht="15.75">
      <c r="A325" s="75" t="s">
        <v>499</v>
      </c>
      <c r="B325" s="52" t="s">
        <v>462</v>
      </c>
      <c r="C325" s="52" t="s">
        <v>4</v>
      </c>
      <c r="D325" s="14">
        <f>'Прил 8'!G445</f>
        <v>1580</v>
      </c>
    </row>
    <row r="326" spans="1:4" s="73" customFormat="1" ht="31.5">
      <c r="A326" s="5" t="s">
        <v>506</v>
      </c>
      <c r="B326" s="246" t="s">
        <v>470</v>
      </c>
      <c r="C326" s="52"/>
      <c r="D326" s="53">
        <f>D327</f>
        <v>4200</v>
      </c>
    </row>
    <row r="327" spans="1:4" s="73" customFormat="1" ht="15.75">
      <c r="A327" s="75" t="s">
        <v>499</v>
      </c>
      <c r="B327" s="245" t="s">
        <v>470</v>
      </c>
      <c r="C327" s="52" t="s">
        <v>4</v>
      </c>
      <c r="D327" s="14">
        <f>'Прил 8'!G487</f>
        <v>4200</v>
      </c>
    </row>
    <row r="328" spans="1:4" s="73" customFormat="1" ht="31.5">
      <c r="A328" s="5" t="s">
        <v>507</v>
      </c>
      <c r="B328" s="246" t="s">
        <v>471</v>
      </c>
      <c r="C328" s="52"/>
      <c r="D328" s="53">
        <f>D329</f>
        <v>2000</v>
      </c>
    </row>
    <row r="329" spans="1:4" s="73" customFormat="1" ht="15.75">
      <c r="A329" s="75" t="s">
        <v>499</v>
      </c>
      <c r="B329" s="245" t="s">
        <v>471</v>
      </c>
      <c r="C329" s="52" t="s">
        <v>4</v>
      </c>
      <c r="D329" s="14">
        <f>'Прил 8'!G489</f>
        <v>2000</v>
      </c>
    </row>
    <row r="330" spans="1:4" s="73" customFormat="1" ht="15.75">
      <c r="A330" s="5" t="s">
        <v>508</v>
      </c>
      <c r="B330" s="246" t="s">
        <v>472</v>
      </c>
      <c r="C330" s="52"/>
      <c r="D330" s="53">
        <f>D331</f>
        <v>11989.2</v>
      </c>
    </row>
    <row r="331" spans="1:4" s="73" customFormat="1" ht="15.75">
      <c r="A331" s="75" t="s">
        <v>499</v>
      </c>
      <c r="B331" s="245" t="s">
        <v>472</v>
      </c>
      <c r="C331" s="52" t="s">
        <v>4</v>
      </c>
      <c r="D331" s="14">
        <f>'Прил 8'!G491</f>
        <v>11989.2</v>
      </c>
    </row>
    <row r="332" spans="1:4" s="73" customFormat="1" ht="15.75">
      <c r="A332" s="5" t="s">
        <v>509</v>
      </c>
      <c r="B332" s="246" t="s">
        <v>473</v>
      </c>
      <c r="C332" s="52"/>
      <c r="D332" s="53">
        <f>D333</f>
        <v>1160.8</v>
      </c>
    </row>
    <row r="333" spans="1:4" s="73" customFormat="1" ht="15.75">
      <c r="A333" s="75" t="s">
        <v>499</v>
      </c>
      <c r="B333" s="245" t="s">
        <v>473</v>
      </c>
      <c r="C333" s="52" t="s">
        <v>4</v>
      </c>
      <c r="D333" s="14">
        <f>'Прил 8'!G493</f>
        <v>1160.8</v>
      </c>
    </row>
    <row r="334" spans="1:4" s="73" customFormat="1" ht="31.5">
      <c r="A334" s="19" t="s">
        <v>523</v>
      </c>
      <c r="B334" s="246" t="s">
        <v>522</v>
      </c>
      <c r="C334" s="2"/>
      <c r="D334" s="53">
        <f>D335</f>
        <v>1522.6</v>
      </c>
    </row>
    <row r="335" spans="1:4" s="73" customFormat="1" ht="15.75">
      <c r="A335" s="75" t="s">
        <v>499</v>
      </c>
      <c r="B335" s="245" t="s">
        <v>522</v>
      </c>
      <c r="C335" s="52" t="s">
        <v>4</v>
      </c>
      <c r="D335" s="14">
        <f>'Прил 8'!G479</f>
        <v>1522.6</v>
      </c>
    </row>
    <row r="336" spans="1:4" s="73" customFormat="1" ht="15.75">
      <c r="A336" s="259" t="s">
        <v>525</v>
      </c>
      <c r="B336" s="246" t="s">
        <v>524</v>
      </c>
      <c r="C336" s="52"/>
      <c r="D336" s="53">
        <f>D337</f>
        <v>5500</v>
      </c>
    </row>
    <row r="337" spans="1:4" s="73" customFormat="1" ht="15.75">
      <c r="A337" s="75" t="s">
        <v>499</v>
      </c>
      <c r="B337" s="245" t="s">
        <v>524</v>
      </c>
      <c r="C337" s="52" t="s">
        <v>4</v>
      </c>
      <c r="D337" s="14">
        <f>'Прил 8'!G495</f>
        <v>5500</v>
      </c>
    </row>
    <row r="338" spans="1:4" s="73" customFormat="1" ht="31.5">
      <c r="A338" s="5" t="s">
        <v>533</v>
      </c>
      <c r="B338" s="246" t="s">
        <v>542</v>
      </c>
      <c r="C338" s="52"/>
      <c r="D338" s="53">
        <f>D339</f>
        <v>14655</v>
      </c>
    </row>
    <row r="339" spans="1:4" s="73" customFormat="1" ht="15.75">
      <c r="A339" s="75" t="s">
        <v>499</v>
      </c>
      <c r="B339" s="245" t="s">
        <v>542</v>
      </c>
      <c r="C339" s="52" t="s">
        <v>4</v>
      </c>
      <c r="D339" s="14">
        <f>'Прил 8'!G497</f>
        <v>14655</v>
      </c>
    </row>
    <row r="340" spans="1:4" s="73" customFormat="1" ht="31.5">
      <c r="A340" s="236" t="s">
        <v>544</v>
      </c>
      <c r="B340" s="246" t="s">
        <v>543</v>
      </c>
      <c r="C340" s="52"/>
      <c r="D340" s="53">
        <f>D341</f>
        <v>163.7</v>
      </c>
    </row>
    <row r="341" spans="1:4" s="73" customFormat="1" ht="15.75">
      <c r="A341" s="274" t="s">
        <v>499</v>
      </c>
      <c r="B341" s="245" t="s">
        <v>543</v>
      </c>
      <c r="C341" s="52" t="s">
        <v>4</v>
      </c>
      <c r="D341" s="14">
        <f>'Прил 8'!G365</f>
        <v>163.7</v>
      </c>
    </row>
    <row r="342" spans="1:4" s="73" customFormat="1" ht="31.5">
      <c r="A342" s="106" t="s">
        <v>546</v>
      </c>
      <c r="B342" s="246" t="s">
        <v>545</v>
      </c>
      <c r="C342" s="2"/>
      <c r="D342" s="53">
        <f>D343</f>
        <v>1123.3</v>
      </c>
    </row>
    <row r="343" spans="1:4" s="73" customFormat="1" ht="15.75">
      <c r="A343" s="75" t="s">
        <v>499</v>
      </c>
      <c r="B343" s="245" t="s">
        <v>545</v>
      </c>
      <c r="C343" s="52" t="s">
        <v>4</v>
      </c>
      <c r="D343" s="14">
        <f>'Прил 8'!G499</f>
        <v>1123.3</v>
      </c>
    </row>
    <row r="344" spans="1:4" s="73" customFormat="1" ht="15.75">
      <c r="A344" s="230" t="s">
        <v>548</v>
      </c>
      <c r="B344" s="2" t="s">
        <v>547</v>
      </c>
      <c r="C344" s="2"/>
      <c r="D344" s="53">
        <f>D345</f>
        <v>336.7</v>
      </c>
    </row>
    <row r="345" spans="1:4" s="73" customFormat="1" ht="15.75">
      <c r="A345" s="75" t="s">
        <v>499</v>
      </c>
      <c r="B345" s="52" t="s">
        <v>547</v>
      </c>
      <c r="C345" s="52" t="s">
        <v>4</v>
      </c>
      <c r="D345" s="14">
        <f>'Прил 8'!G646</f>
        <v>336.7</v>
      </c>
    </row>
    <row r="346" spans="1:4" ht="31.5">
      <c r="A346" s="103" t="s">
        <v>166</v>
      </c>
      <c r="B346" s="79" t="s">
        <v>402</v>
      </c>
      <c r="C346" s="31"/>
      <c r="D346" s="81">
        <f>D347</f>
        <v>750</v>
      </c>
    </row>
    <row r="347" spans="1:4" s="73" customFormat="1" ht="31.5">
      <c r="A347" s="103" t="s">
        <v>157</v>
      </c>
      <c r="B347" s="79" t="s">
        <v>403</v>
      </c>
      <c r="C347" s="31"/>
      <c r="D347" s="81">
        <f>D348</f>
        <v>750</v>
      </c>
    </row>
    <row r="348" spans="1:4" s="73" customFormat="1" ht="15.75">
      <c r="A348" s="170" t="s">
        <v>254</v>
      </c>
      <c r="B348" s="79" t="s">
        <v>441</v>
      </c>
      <c r="C348" s="31"/>
      <c r="D348" s="81">
        <f>D349</f>
        <v>750</v>
      </c>
    </row>
    <row r="349" spans="1:4" s="73" customFormat="1" ht="15.75">
      <c r="A349" s="229" t="s">
        <v>442</v>
      </c>
      <c r="B349" s="108" t="s">
        <v>441</v>
      </c>
      <c r="C349" s="30" t="s">
        <v>63</v>
      </c>
      <c r="D349" s="78">
        <f>'Прил 8'!G686</f>
        <v>750</v>
      </c>
    </row>
    <row r="350" spans="1:4" s="73" customFormat="1" ht="31.5">
      <c r="A350" s="103" t="s">
        <v>164</v>
      </c>
      <c r="B350" s="109" t="s">
        <v>321</v>
      </c>
      <c r="C350" s="79"/>
      <c r="D350" s="81">
        <f>D351</f>
        <v>935.4</v>
      </c>
    </row>
    <row r="351" spans="1:4" ht="47.25">
      <c r="A351" s="103" t="s">
        <v>174</v>
      </c>
      <c r="B351" s="109" t="s">
        <v>322</v>
      </c>
      <c r="C351" s="79"/>
      <c r="D351" s="81">
        <f>D352</f>
        <v>935.4</v>
      </c>
    </row>
    <row r="352" spans="1:4" ht="31.5">
      <c r="A352" s="170" t="s">
        <v>221</v>
      </c>
      <c r="B352" s="109" t="s">
        <v>323</v>
      </c>
      <c r="C352" s="79"/>
      <c r="D352" s="202">
        <f>D353+D354</f>
        <v>935.4</v>
      </c>
    </row>
    <row r="353" spans="1:4" s="73" customFormat="1" ht="15.75">
      <c r="A353" s="229" t="s">
        <v>442</v>
      </c>
      <c r="B353" s="110" t="s">
        <v>323</v>
      </c>
      <c r="C353" s="30" t="s">
        <v>63</v>
      </c>
      <c r="D353" s="78">
        <f>'Прил 8'!G369</f>
        <v>933.8</v>
      </c>
    </row>
    <row r="354" spans="1:4" s="73" customFormat="1" ht="15.75">
      <c r="A354" s="104" t="s">
        <v>64</v>
      </c>
      <c r="B354" s="110" t="s">
        <v>323</v>
      </c>
      <c r="C354" s="30" t="s">
        <v>65</v>
      </c>
      <c r="D354" s="78">
        <f>'Прил 8'!G370</f>
        <v>1.6</v>
      </c>
    </row>
    <row r="355" spans="1:4" ht="31.5">
      <c r="A355" s="103" t="s">
        <v>179</v>
      </c>
      <c r="B355" s="109" t="s">
        <v>358</v>
      </c>
      <c r="C355" s="31"/>
      <c r="D355" s="81">
        <f>D356</f>
        <v>301.8</v>
      </c>
    </row>
    <row r="356" spans="1:4" s="73" customFormat="1" ht="31.5">
      <c r="A356" s="103" t="s">
        <v>148</v>
      </c>
      <c r="B356" s="109" t="s">
        <v>359</v>
      </c>
      <c r="C356" s="31"/>
      <c r="D356" s="81">
        <f>D357</f>
        <v>301.8</v>
      </c>
    </row>
    <row r="357" spans="1:4" s="73" customFormat="1" ht="31.5">
      <c r="A357" s="170" t="s">
        <v>221</v>
      </c>
      <c r="B357" s="109" t="s">
        <v>360</v>
      </c>
      <c r="C357" s="31"/>
      <c r="D357" s="202">
        <f>D358+D359</f>
        <v>301.8</v>
      </c>
    </row>
    <row r="358" spans="1:4" s="73" customFormat="1" ht="15.75">
      <c r="A358" s="229" t="s">
        <v>442</v>
      </c>
      <c r="B358" s="110" t="s">
        <v>360</v>
      </c>
      <c r="C358" s="30" t="s">
        <v>63</v>
      </c>
      <c r="D358" s="78">
        <f>'Прил 8'!G466</f>
        <v>167</v>
      </c>
    </row>
    <row r="359" spans="1:4" s="73" customFormat="1" ht="15.75">
      <c r="A359" s="104" t="s">
        <v>64</v>
      </c>
      <c r="B359" s="110" t="s">
        <v>360</v>
      </c>
      <c r="C359" s="30" t="s">
        <v>65</v>
      </c>
      <c r="D359" s="78">
        <f>'Прил 8'!G467</f>
        <v>134.8</v>
      </c>
    </row>
    <row r="360" spans="1:4" s="73" customFormat="1" ht="31.5">
      <c r="A360" s="106" t="s">
        <v>198</v>
      </c>
      <c r="B360" s="109" t="s">
        <v>324</v>
      </c>
      <c r="C360" s="79"/>
      <c r="D360" s="81">
        <f>D361</f>
        <v>203.6</v>
      </c>
    </row>
    <row r="361" spans="1:4" ht="47.25">
      <c r="A361" s="103" t="s">
        <v>147</v>
      </c>
      <c r="B361" s="109" t="s">
        <v>325</v>
      </c>
      <c r="C361" s="79"/>
      <c r="D361" s="81">
        <f>D362</f>
        <v>203.6</v>
      </c>
    </row>
    <row r="362" spans="1:4" ht="31.5">
      <c r="A362" s="170" t="s">
        <v>221</v>
      </c>
      <c r="B362" s="109" t="s">
        <v>326</v>
      </c>
      <c r="C362" s="79"/>
      <c r="D362" s="202">
        <f>D363+D364</f>
        <v>203.6</v>
      </c>
    </row>
    <row r="363" spans="1:4" s="73" customFormat="1" ht="15.75">
      <c r="A363" s="229" t="s">
        <v>442</v>
      </c>
      <c r="B363" s="110" t="s">
        <v>326</v>
      </c>
      <c r="C363" s="30" t="s">
        <v>63</v>
      </c>
      <c r="D363" s="78">
        <f>'Прил 8'!G374</f>
        <v>129.6</v>
      </c>
    </row>
    <row r="364" spans="1:4" ht="15.75">
      <c r="A364" s="104" t="s">
        <v>64</v>
      </c>
      <c r="B364" s="110" t="s">
        <v>326</v>
      </c>
      <c r="C364" s="30" t="s">
        <v>65</v>
      </c>
      <c r="D364" s="24">
        <f>'Прил 8'!G375</f>
        <v>74</v>
      </c>
    </row>
    <row r="365" spans="1:4" ht="37.5">
      <c r="A365" s="152" t="s">
        <v>151</v>
      </c>
      <c r="B365" s="150" t="s">
        <v>383</v>
      </c>
      <c r="C365" s="150"/>
      <c r="D365" s="25">
        <f>D366</f>
        <v>3686.8999999999996</v>
      </c>
    </row>
    <row r="366" spans="1:4" ht="31.5">
      <c r="A366" s="99" t="s">
        <v>152</v>
      </c>
      <c r="B366" s="150" t="s">
        <v>384</v>
      </c>
      <c r="C366" s="150"/>
      <c r="D366" s="25">
        <f>D369+D367+D371</f>
        <v>3686.8999999999996</v>
      </c>
    </row>
    <row r="367" spans="1:4" ht="32.25">
      <c r="A367" s="273" t="s">
        <v>537</v>
      </c>
      <c r="B367" s="269" t="s">
        <v>539</v>
      </c>
      <c r="C367" s="79"/>
      <c r="D367" s="25">
        <f>D368</f>
        <v>1247.8</v>
      </c>
    </row>
    <row r="368" spans="1:4" ht="18.75">
      <c r="A368" s="54" t="s">
        <v>68</v>
      </c>
      <c r="B368" s="268" t="s">
        <v>539</v>
      </c>
      <c r="C368" s="108" t="s">
        <v>67</v>
      </c>
      <c r="D368" s="264">
        <f>'Прил 8'!G594</f>
        <v>1247.8</v>
      </c>
    </row>
    <row r="369" spans="1:4" ht="31.5">
      <c r="A369" s="196" t="s">
        <v>385</v>
      </c>
      <c r="B369" s="79" t="s">
        <v>386</v>
      </c>
      <c r="C369" s="79"/>
      <c r="D369" s="20">
        <f>D370</f>
        <v>1547.9</v>
      </c>
    </row>
    <row r="370" spans="1:4" s="73" customFormat="1" ht="15.75">
      <c r="A370" s="54" t="s">
        <v>68</v>
      </c>
      <c r="B370" s="108" t="s">
        <v>386</v>
      </c>
      <c r="C370" s="30" t="s">
        <v>67</v>
      </c>
      <c r="D370" s="24">
        <f>'Прил 8'!G596</f>
        <v>1547.9</v>
      </c>
    </row>
    <row r="371" spans="1:4" s="73" customFormat="1" ht="47.25">
      <c r="A371" s="259" t="s">
        <v>540</v>
      </c>
      <c r="B371" s="267" t="s">
        <v>541</v>
      </c>
      <c r="C371" s="79"/>
      <c r="D371" s="20">
        <f>D372</f>
        <v>891.2</v>
      </c>
    </row>
    <row r="372" spans="1:4" s="73" customFormat="1" ht="15.75">
      <c r="A372" s="54" t="s">
        <v>68</v>
      </c>
      <c r="B372" s="266" t="s">
        <v>541</v>
      </c>
      <c r="C372" s="30" t="s">
        <v>67</v>
      </c>
      <c r="D372" s="24">
        <f>'Прил 8'!G598</f>
        <v>891.2</v>
      </c>
    </row>
    <row r="373" spans="1:4" s="73" customFormat="1" ht="15.75">
      <c r="A373" s="238" t="s">
        <v>512</v>
      </c>
      <c r="B373" s="2" t="s">
        <v>475</v>
      </c>
      <c r="C373" s="2"/>
      <c r="D373" s="53">
        <f>D374+D379+D384+D387</f>
        <v>537</v>
      </c>
    </row>
    <row r="374" spans="1:4" s="73" customFormat="1" ht="47.25">
      <c r="A374" s="239" t="s">
        <v>486</v>
      </c>
      <c r="B374" s="2" t="s">
        <v>476</v>
      </c>
      <c r="C374" s="2"/>
      <c r="D374" s="53">
        <f>D375+D377</f>
        <v>107</v>
      </c>
    </row>
    <row r="375" spans="1:4" s="73" customFormat="1" ht="31.5">
      <c r="A375" s="5" t="s">
        <v>487</v>
      </c>
      <c r="B375" s="2" t="s">
        <v>477</v>
      </c>
      <c r="C375" s="2"/>
      <c r="D375" s="53">
        <f>D376</f>
        <v>87</v>
      </c>
    </row>
    <row r="376" spans="1:4" s="73" customFormat="1" ht="15.75">
      <c r="A376" s="240" t="s">
        <v>442</v>
      </c>
      <c r="B376" s="52" t="s">
        <v>477</v>
      </c>
      <c r="C376" s="52" t="s">
        <v>63</v>
      </c>
      <c r="D376" s="14">
        <f>'Прил 8'!G619</f>
        <v>87</v>
      </c>
    </row>
    <row r="377" spans="1:4" s="73" customFormat="1" ht="47.25">
      <c r="A377" s="5" t="s">
        <v>488</v>
      </c>
      <c r="B377" s="2" t="s">
        <v>478</v>
      </c>
      <c r="C377" s="2"/>
      <c r="D377" s="53">
        <f>D378</f>
        <v>20</v>
      </c>
    </row>
    <row r="378" spans="1:4" s="73" customFormat="1" ht="15.75">
      <c r="A378" s="240" t="s">
        <v>442</v>
      </c>
      <c r="B378" s="52" t="s">
        <v>478</v>
      </c>
      <c r="C378" s="52" t="s">
        <v>63</v>
      </c>
      <c r="D378" s="14">
        <f>'Прил 8'!G621</f>
        <v>20</v>
      </c>
    </row>
    <row r="379" spans="1:4" s="73" customFormat="1" ht="31.5">
      <c r="A379" s="239" t="s">
        <v>489</v>
      </c>
      <c r="B379" s="2" t="s">
        <v>479</v>
      </c>
      <c r="C379" s="52"/>
      <c r="D379" s="53">
        <f>D380+D382</f>
        <v>185</v>
      </c>
    </row>
    <row r="380" spans="1:4" s="73" customFormat="1" ht="31.5">
      <c r="A380" s="239" t="s">
        <v>490</v>
      </c>
      <c r="B380" s="2" t="s">
        <v>480</v>
      </c>
      <c r="C380" s="52"/>
      <c r="D380" s="53">
        <f>D381</f>
        <v>85</v>
      </c>
    </row>
    <row r="381" spans="1:4" s="73" customFormat="1" ht="15.75">
      <c r="A381" s="240" t="s">
        <v>442</v>
      </c>
      <c r="B381" s="52" t="s">
        <v>480</v>
      </c>
      <c r="C381" s="52" t="s">
        <v>63</v>
      </c>
      <c r="D381" s="14">
        <f>'Прил 8'!G624</f>
        <v>85</v>
      </c>
    </row>
    <row r="382" spans="1:4" s="73" customFormat="1" ht="31.5">
      <c r="A382" s="5" t="s">
        <v>496</v>
      </c>
      <c r="B382" s="2" t="s">
        <v>481</v>
      </c>
      <c r="C382" s="2"/>
      <c r="D382" s="53">
        <f>D383</f>
        <v>100</v>
      </c>
    </row>
    <row r="383" spans="1:4" s="73" customFormat="1" ht="15.75">
      <c r="A383" s="240" t="s">
        <v>442</v>
      </c>
      <c r="B383" s="52" t="s">
        <v>481</v>
      </c>
      <c r="C383" s="52" t="s">
        <v>63</v>
      </c>
      <c r="D383" s="14">
        <f>'Прил 8'!G626</f>
        <v>100</v>
      </c>
    </row>
    <row r="384" spans="1:4" s="73" customFormat="1" ht="31.5">
      <c r="A384" s="239" t="s">
        <v>491</v>
      </c>
      <c r="B384" s="2" t="s">
        <v>482</v>
      </c>
      <c r="C384" s="52"/>
      <c r="D384" s="53">
        <f>D385</f>
        <v>95</v>
      </c>
    </row>
    <row r="385" spans="1:4" s="73" customFormat="1" ht="31.5">
      <c r="A385" s="241" t="s">
        <v>221</v>
      </c>
      <c r="B385" s="2" t="s">
        <v>483</v>
      </c>
      <c r="C385" s="52"/>
      <c r="D385" s="53">
        <f>D386</f>
        <v>95</v>
      </c>
    </row>
    <row r="386" spans="1:4" s="73" customFormat="1" ht="15.75">
      <c r="A386" s="240" t="s">
        <v>442</v>
      </c>
      <c r="B386" s="52" t="s">
        <v>483</v>
      </c>
      <c r="C386" s="52" t="s">
        <v>63</v>
      </c>
      <c r="D386" s="14">
        <f>'Прил 8'!G629</f>
        <v>95</v>
      </c>
    </row>
    <row r="387" spans="1:4" s="73" customFormat="1" ht="47.25">
      <c r="A387" s="239" t="s">
        <v>492</v>
      </c>
      <c r="B387" s="2" t="s">
        <v>484</v>
      </c>
      <c r="C387" s="52"/>
      <c r="D387" s="53">
        <f>D388</f>
        <v>150</v>
      </c>
    </row>
    <row r="388" spans="1:4" s="73" customFormat="1" ht="31.5">
      <c r="A388" s="241" t="s">
        <v>221</v>
      </c>
      <c r="B388" s="2" t="s">
        <v>485</v>
      </c>
      <c r="C388" s="52"/>
      <c r="D388" s="53">
        <f>D389</f>
        <v>150</v>
      </c>
    </row>
    <row r="389" spans="1:4" s="73" customFormat="1" ht="15.75">
      <c r="A389" s="240" t="s">
        <v>442</v>
      </c>
      <c r="B389" s="52" t="s">
        <v>485</v>
      </c>
      <c r="C389" s="52" t="s">
        <v>63</v>
      </c>
      <c r="D389" s="14">
        <f>'Прил 8'!G632</f>
        <v>150</v>
      </c>
    </row>
    <row r="390" spans="1:4" ht="18.75">
      <c r="A390" s="152" t="s">
        <v>76</v>
      </c>
      <c r="B390" s="150" t="s">
        <v>300</v>
      </c>
      <c r="C390" s="39"/>
      <c r="D390" s="25">
        <f>D391+D405+D422+D447+D437+D480</f>
        <v>46205.49999999999</v>
      </c>
    </row>
    <row r="391" spans="1:4" s="73" customFormat="1" ht="15.75">
      <c r="A391" s="105" t="s">
        <v>192</v>
      </c>
      <c r="B391" s="79" t="s">
        <v>410</v>
      </c>
      <c r="C391" s="31"/>
      <c r="D391" s="20">
        <f>D392+D397</f>
        <v>4008.3</v>
      </c>
    </row>
    <row r="392" spans="1:4" s="73" customFormat="1" ht="15.75">
      <c r="A392" s="103" t="s">
        <v>193</v>
      </c>
      <c r="B392" s="79" t="s">
        <v>411</v>
      </c>
      <c r="C392" s="31"/>
      <c r="D392" s="20">
        <f>D393+D395</f>
        <v>1677.2</v>
      </c>
    </row>
    <row r="393" spans="1:4" s="73" customFormat="1" ht="15.75">
      <c r="A393" s="170" t="s">
        <v>253</v>
      </c>
      <c r="B393" s="79" t="s">
        <v>412</v>
      </c>
      <c r="C393" s="31"/>
      <c r="D393" s="20">
        <f>D394</f>
        <v>1613.2</v>
      </c>
    </row>
    <row r="394" spans="1:4" s="73" customFormat="1" ht="47.25">
      <c r="A394" s="47" t="s">
        <v>100</v>
      </c>
      <c r="B394" s="108" t="s">
        <v>412</v>
      </c>
      <c r="C394" s="30" t="s">
        <v>62</v>
      </c>
      <c r="D394" s="24">
        <f>'Прил 8'!G714</f>
        <v>1613.2</v>
      </c>
    </row>
    <row r="395" spans="1:4" s="73" customFormat="1" ht="15.75">
      <c r="A395" s="170" t="s">
        <v>254</v>
      </c>
      <c r="B395" s="79" t="s">
        <v>413</v>
      </c>
      <c r="C395" s="31"/>
      <c r="D395" s="20">
        <f>D396</f>
        <v>64</v>
      </c>
    </row>
    <row r="396" spans="1:4" s="73" customFormat="1" ht="47.25">
      <c r="A396" s="47" t="s">
        <v>100</v>
      </c>
      <c r="B396" s="108" t="s">
        <v>413</v>
      </c>
      <c r="C396" s="30" t="s">
        <v>62</v>
      </c>
      <c r="D396" s="24">
        <f>'Прил 8'!G716</f>
        <v>64</v>
      </c>
    </row>
    <row r="397" spans="1:4" ht="15.75">
      <c r="A397" s="166" t="s">
        <v>169</v>
      </c>
      <c r="B397" s="79" t="s">
        <v>414</v>
      </c>
      <c r="C397" s="31"/>
      <c r="D397" s="20">
        <f>D398+D402+D400</f>
        <v>2331.1</v>
      </c>
    </row>
    <row r="398" spans="1:4" ht="15.75">
      <c r="A398" s="170" t="s">
        <v>253</v>
      </c>
      <c r="B398" s="79" t="s">
        <v>415</v>
      </c>
      <c r="C398" s="31"/>
      <c r="D398" s="20">
        <f>D399</f>
        <v>1679.3</v>
      </c>
    </row>
    <row r="399" spans="1:4" ht="47.25">
      <c r="A399" s="47" t="s">
        <v>100</v>
      </c>
      <c r="B399" s="108" t="s">
        <v>415</v>
      </c>
      <c r="C399" s="30" t="s">
        <v>62</v>
      </c>
      <c r="D399" s="24">
        <f>'Прил 8'!G719</f>
        <v>1679.3</v>
      </c>
    </row>
    <row r="400" spans="1:4" ht="15.75">
      <c r="A400" s="203" t="s">
        <v>406</v>
      </c>
      <c r="B400" s="79" t="s">
        <v>418</v>
      </c>
      <c r="C400" s="31"/>
      <c r="D400" s="20">
        <f>D401</f>
        <v>15</v>
      </c>
    </row>
    <row r="401" spans="1:4" ht="15.75">
      <c r="A401" s="229" t="s">
        <v>442</v>
      </c>
      <c r="B401" s="108" t="s">
        <v>418</v>
      </c>
      <c r="C401" s="30" t="s">
        <v>63</v>
      </c>
      <c r="D401" s="24">
        <f>'Прил 8'!G734</f>
        <v>15</v>
      </c>
    </row>
    <row r="402" spans="1:4" ht="15.75">
      <c r="A402" s="170" t="s">
        <v>254</v>
      </c>
      <c r="B402" s="79" t="s">
        <v>416</v>
      </c>
      <c r="C402" s="31"/>
      <c r="D402" s="20">
        <f>D403+D404</f>
        <v>636.8</v>
      </c>
    </row>
    <row r="403" spans="1:4" ht="47.25">
      <c r="A403" s="47" t="s">
        <v>100</v>
      </c>
      <c r="B403" s="108" t="s">
        <v>416</v>
      </c>
      <c r="C403" s="30" t="s">
        <v>62</v>
      </c>
      <c r="D403" s="78">
        <f>'Прил 8'!G721</f>
        <v>436.8</v>
      </c>
    </row>
    <row r="404" spans="1:4" ht="15.75">
      <c r="A404" s="229" t="s">
        <v>442</v>
      </c>
      <c r="B404" s="108" t="s">
        <v>416</v>
      </c>
      <c r="C404" s="30" t="s">
        <v>63</v>
      </c>
      <c r="D404" s="78">
        <f>'Прил 8'!G722</f>
        <v>200</v>
      </c>
    </row>
    <row r="405" spans="1:4" ht="31.5">
      <c r="A405" s="103" t="s">
        <v>171</v>
      </c>
      <c r="B405" s="79" t="s">
        <v>419</v>
      </c>
      <c r="C405" s="31"/>
      <c r="D405" s="20">
        <f>D406+D411+D416</f>
        <v>3632.3</v>
      </c>
    </row>
    <row r="406" spans="1:4" ht="15.75">
      <c r="A406" s="103" t="s">
        <v>180</v>
      </c>
      <c r="B406" s="79" t="s">
        <v>420</v>
      </c>
      <c r="C406" s="31"/>
      <c r="D406" s="20">
        <f>D407+D409</f>
        <v>1863</v>
      </c>
    </row>
    <row r="407" spans="1:4" ht="15.75">
      <c r="A407" s="170" t="s">
        <v>253</v>
      </c>
      <c r="B407" s="79" t="s">
        <v>421</v>
      </c>
      <c r="C407" s="31"/>
      <c r="D407" s="20">
        <f>D408</f>
        <v>1729</v>
      </c>
    </row>
    <row r="408" spans="1:4" ht="47.25">
      <c r="A408" s="47" t="s">
        <v>100</v>
      </c>
      <c r="B408" s="108" t="s">
        <v>421</v>
      </c>
      <c r="C408" s="30" t="s">
        <v>62</v>
      </c>
      <c r="D408" s="78">
        <f>'Прил 8'!G748</f>
        <v>1729</v>
      </c>
    </row>
    <row r="409" spans="1:4" ht="15.75">
      <c r="A409" s="170" t="s">
        <v>254</v>
      </c>
      <c r="B409" s="79" t="s">
        <v>422</v>
      </c>
      <c r="C409" s="108"/>
      <c r="D409" s="204">
        <f>D410</f>
        <v>134</v>
      </c>
    </row>
    <row r="410" spans="1:4" ht="47.25">
      <c r="A410" s="158" t="s">
        <v>100</v>
      </c>
      <c r="B410" s="108" t="s">
        <v>422</v>
      </c>
      <c r="C410" s="108" t="s">
        <v>62</v>
      </c>
      <c r="D410" s="78">
        <f>'Прил 8'!G750</f>
        <v>134</v>
      </c>
    </row>
    <row r="411" spans="1:4" s="73" customFormat="1" ht="15.75">
      <c r="A411" s="103" t="s">
        <v>181</v>
      </c>
      <c r="B411" s="79" t="s">
        <v>423</v>
      </c>
      <c r="C411" s="31"/>
      <c r="D411" s="81">
        <f>D412+D414</f>
        <v>1421</v>
      </c>
    </row>
    <row r="412" spans="1:4" s="73" customFormat="1" ht="15.75">
      <c r="A412" s="170" t="s">
        <v>253</v>
      </c>
      <c r="B412" s="79" t="s">
        <v>424</v>
      </c>
      <c r="C412" s="31"/>
      <c r="D412" s="204">
        <f>D413</f>
        <v>1309</v>
      </c>
    </row>
    <row r="413" spans="1:4" ht="47.25">
      <c r="A413" s="47" t="s">
        <v>100</v>
      </c>
      <c r="B413" s="108" t="s">
        <v>424</v>
      </c>
      <c r="C413" s="30" t="s">
        <v>62</v>
      </c>
      <c r="D413" s="78">
        <f>'Прил 8'!G753</f>
        <v>1309</v>
      </c>
    </row>
    <row r="414" spans="1:4" ht="15.75">
      <c r="A414" s="170" t="s">
        <v>254</v>
      </c>
      <c r="B414" s="79" t="s">
        <v>425</v>
      </c>
      <c r="C414" s="31"/>
      <c r="D414" s="204">
        <f>D415</f>
        <v>112</v>
      </c>
    </row>
    <row r="415" spans="1:4" ht="47.25">
      <c r="A415" s="47" t="s">
        <v>100</v>
      </c>
      <c r="B415" s="108" t="s">
        <v>425</v>
      </c>
      <c r="C415" s="30" t="s">
        <v>62</v>
      </c>
      <c r="D415" s="78">
        <f>'Прил 8'!G755</f>
        <v>112</v>
      </c>
    </row>
    <row r="416" spans="1:4" s="73" customFormat="1" ht="15.75">
      <c r="A416" s="103" t="s">
        <v>172</v>
      </c>
      <c r="B416" s="79" t="s">
        <v>426</v>
      </c>
      <c r="C416" s="31"/>
      <c r="D416" s="81">
        <f>D419+D417</f>
        <v>348.3</v>
      </c>
    </row>
    <row r="417" spans="1:4" s="73" customFormat="1" ht="15.75">
      <c r="A417" s="205" t="s">
        <v>406</v>
      </c>
      <c r="B417" s="79" t="s">
        <v>428</v>
      </c>
      <c r="C417" s="31"/>
      <c r="D417" s="204">
        <f>D418</f>
        <v>15</v>
      </c>
    </row>
    <row r="418" spans="1:4" s="73" customFormat="1" ht="15.75">
      <c r="A418" s="229" t="s">
        <v>442</v>
      </c>
      <c r="B418" s="108" t="s">
        <v>428</v>
      </c>
      <c r="C418" s="30" t="s">
        <v>63</v>
      </c>
      <c r="D418" s="78">
        <f>'Прил 8'!G769</f>
        <v>15</v>
      </c>
    </row>
    <row r="419" spans="1:4" s="73" customFormat="1" ht="15.75">
      <c r="A419" s="170" t="s">
        <v>254</v>
      </c>
      <c r="B419" s="79" t="s">
        <v>427</v>
      </c>
      <c r="C419" s="31"/>
      <c r="D419" s="204">
        <f>D420+D421</f>
        <v>333.3</v>
      </c>
    </row>
    <row r="420" spans="1:4" ht="47.25">
      <c r="A420" s="47" t="s">
        <v>100</v>
      </c>
      <c r="B420" s="108" t="s">
        <v>427</v>
      </c>
      <c r="C420" s="30" t="s">
        <v>62</v>
      </c>
      <c r="D420" s="78">
        <f>'Прил 8'!G758</f>
        <v>91</v>
      </c>
    </row>
    <row r="421" spans="1:4" s="73" customFormat="1" ht="15.75">
      <c r="A421" s="229" t="s">
        <v>442</v>
      </c>
      <c r="B421" s="108" t="s">
        <v>427</v>
      </c>
      <c r="C421" s="30" t="s">
        <v>63</v>
      </c>
      <c r="D421" s="78">
        <f>'Прил 8'!G759</f>
        <v>242.3</v>
      </c>
    </row>
    <row r="422" spans="1:4" ht="15.75">
      <c r="A422" s="103" t="s">
        <v>129</v>
      </c>
      <c r="B422" s="79" t="s">
        <v>301</v>
      </c>
      <c r="C422" s="79"/>
      <c r="D422" s="204">
        <f>D423+D426+D428+D430+D433+D435</f>
        <v>4718.5</v>
      </c>
    </row>
    <row r="423" spans="1:4" ht="31.5">
      <c r="A423" s="103" t="s">
        <v>199</v>
      </c>
      <c r="B423" s="79" t="s">
        <v>382</v>
      </c>
      <c r="C423" s="31"/>
      <c r="D423" s="81">
        <f>D425+D424</f>
        <v>2605.2</v>
      </c>
    </row>
    <row r="424" spans="1:4" ht="15.75">
      <c r="A424" s="229" t="s">
        <v>442</v>
      </c>
      <c r="B424" s="108" t="s">
        <v>382</v>
      </c>
      <c r="C424" s="30" t="s">
        <v>63</v>
      </c>
      <c r="D424" s="78">
        <f>'Прил 8'!G588</f>
        <v>8</v>
      </c>
    </row>
    <row r="425" spans="1:4" ht="15.75">
      <c r="A425" s="29" t="s">
        <v>68</v>
      </c>
      <c r="B425" s="108" t="s">
        <v>382</v>
      </c>
      <c r="C425" s="30" t="s">
        <v>67</v>
      </c>
      <c r="D425" s="78">
        <f>'Прил 8'!G589</f>
        <v>2597.2</v>
      </c>
    </row>
    <row r="426" spans="1:4" ht="15.75">
      <c r="A426" s="103" t="s">
        <v>136</v>
      </c>
      <c r="B426" s="109" t="s">
        <v>327</v>
      </c>
      <c r="C426" s="31"/>
      <c r="D426" s="81">
        <f>D427</f>
        <v>689.6</v>
      </c>
    </row>
    <row r="427" spans="1:4" ht="15.75">
      <c r="A427" s="29" t="s">
        <v>68</v>
      </c>
      <c r="B427" s="110" t="s">
        <v>327</v>
      </c>
      <c r="C427" s="30" t="s">
        <v>67</v>
      </c>
      <c r="D427" s="78">
        <f>'Прил 8'!G379</f>
        <v>689.6</v>
      </c>
    </row>
    <row r="428" spans="1:4" ht="15.75">
      <c r="A428" s="103" t="s">
        <v>137</v>
      </c>
      <c r="B428" s="109" t="s">
        <v>328</v>
      </c>
      <c r="C428" s="31"/>
      <c r="D428" s="81">
        <f>D429</f>
        <v>57.5</v>
      </c>
    </row>
    <row r="429" spans="1:4" ht="15.75">
      <c r="A429" s="29" t="s">
        <v>68</v>
      </c>
      <c r="B429" s="110" t="s">
        <v>328</v>
      </c>
      <c r="C429" s="30" t="s">
        <v>67</v>
      </c>
      <c r="D429" s="78">
        <f>'Прил 8'!G381</f>
        <v>57.5</v>
      </c>
    </row>
    <row r="430" spans="1:4" s="73" customFormat="1" ht="47.25">
      <c r="A430" s="103" t="s">
        <v>130</v>
      </c>
      <c r="B430" s="79" t="s">
        <v>302</v>
      </c>
      <c r="C430" s="2"/>
      <c r="D430" s="81">
        <f>D431+D432</f>
        <v>857.7</v>
      </c>
    </row>
    <row r="431" spans="1:4" s="73" customFormat="1" ht="47.25">
      <c r="A431" s="47" t="s">
        <v>100</v>
      </c>
      <c r="B431" s="108" t="s">
        <v>302</v>
      </c>
      <c r="C431" s="30" t="s">
        <v>62</v>
      </c>
      <c r="D431" s="78">
        <f>'Прил 8'!G289+'Прил 8'!G602+'Прил 8'!G121+'Прил 8'!G740</f>
        <v>832.6</v>
      </c>
    </row>
    <row r="432" spans="1:4" s="73" customFormat="1" ht="31.5">
      <c r="A432" s="29" t="s">
        <v>80</v>
      </c>
      <c r="B432" s="108" t="s">
        <v>302</v>
      </c>
      <c r="C432" s="30" t="s">
        <v>56</v>
      </c>
      <c r="D432" s="78">
        <f>'Прил 8'!G290</f>
        <v>25.1</v>
      </c>
    </row>
    <row r="433" spans="1:4" s="73" customFormat="1" ht="31.5">
      <c r="A433" s="19" t="s">
        <v>170</v>
      </c>
      <c r="B433" s="79" t="s">
        <v>417</v>
      </c>
      <c r="C433" s="52"/>
      <c r="D433" s="208">
        <f>D434</f>
        <v>36</v>
      </c>
    </row>
    <row r="434" spans="1:4" s="73" customFormat="1" ht="15.75">
      <c r="A434" s="54" t="s">
        <v>68</v>
      </c>
      <c r="B434" s="108" t="s">
        <v>417</v>
      </c>
      <c r="C434" s="52" t="s">
        <v>67</v>
      </c>
      <c r="D434" s="78">
        <f>'Прил 8'!G727</f>
        <v>36</v>
      </c>
    </row>
    <row r="435" spans="1:4" s="73" customFormat="1" ht="31.5">
      <c r="A435" s="90" t="s">
        <v>202</v>
      </c>
      <c r="B435" s="79" t="s">
        <v>345</v>
      </c>
      <c r="C435" s="30"/>
      <c r="D435" s="81">
        <f>D436</f>
        <v>472.5</v>
      </c>
    </row>
    <row r="436" spans="1:4" s="73" customFormat="1" ht="15.75">
      <c r="A436" s="229" t="s">
        <v>442</v>
      </c>
      <c r="B436" s="108" t="s">
        <v>345</v>
      </c>
      <c r="C436" s="30" t="s">
        <v>63</v>
      </c>
      <c r="D436" s="78">
        <f>'Прил 8'!G427</f>
        <v>472.5</v>
      </c>
    </row>
    <row r="437" spans="1:4" s="73" customFormat="1" ht="31.5">
      <c r="A437" s="234" t="s">
        <v>460</v>
      </c>
      <c r="B437" s="246" t="s">
        <v>459</v>
      </c>
      <c r="C437" s="52"/>
      <c r="D437" s="53">
        <f>D438+D444+D441</f>
        <v>892.4000000000001</v>
      </c>
    </row>
    <row r="438" spans="1:4" s="73" customFormat="1" ht="31.5">
      <c r="A438" s="251" t="s">
        <v>461</v>
      </c>
      <c r="B438" s="246" t="s">
        <v>458</v>
      </c>
      <c r="C438" s="52"/>
      <c r="D438" s="53">
        <f>D439+D440</f>
        <v>411.4</v>
      </c>
    </row>
    <row r="439" spans="1:4" s="73" customFormat="1" ht="47.25">
      <c r="A439" s="252" t="s">
        <v>100</v>
      </c>
      <c r="B439" s="245" t="s">
        <v>458</v>
      </c>
      <c r="C439" s="52" t="s">
        <v>62</v>
      </c>
      <c r="D439" s="14">
        <f>'Прил 8'!G332</f>
        <v>403.4</v>
      </c>
    </row>
    <row r="440" spans="1:4" s="73" customFormat="1" ht="15.75">
      <c r="A440" s="255" t="s">
        <v>442</v>
      </c>
      <c r="B440" s="245" t="s">
        <v>458</v>
      </c>
      <c r="C440" s="52" t="s">
        <v>63</v>
      </c>
      <c r="D440" s="14">
        <f>'Прил 8'!G333</f>
        <v>8</v>
      </c>
    </row>
    <row r="441" spans="1:4" s="73" customFormat="1" ht="141.75">
      <c r="A441" s="260" t="s">
        <v>515</v>
      </c>
      <c r="B441" s="246" t="s">
        <v>514</v>
      </c>
      <c r="C441" s="52"/>
      <c r="D441" s="53">
        <f>D442+D443</f>
        <v>296.2</v>
      </c>
    </row>
    <row r="442" spans="1:4" s="73" customFormat="1" ht="47.25">
      <c r="A442" s="252" t="s">
        <v>100</v>
      </c>
      <c r="B442" s="245" t="s">
        <v>514</v>
      </c>
      <c r="C442" s="52" t="s">
        <v>62</v>
      </c>
      <c r="D442" s="14">
        <f>'Прил 8'!G335</f>
        <v>288.2</v>
      </c>
    </row>
    <row r="443" spans="1:4" s="73" customFormat="1" ht="15.75">
      <c r="A443" s="240" t="s">
        <v>442</v>
      </c>
      <c r="B443" s="245" t="s">
        <v>514</v>
      </c>
      <c r="C443" s="52" t="s">
        <v>63</v>
      </c>
      <c r="D443" s="14">
        <f>'Прил 8'!G336</f>
        <v>8</v>
      </c>
    </row>
    <row r="444" spans="1:4" s="73" customFormat="1" ht="31.5">
      <c r="A444" s="251" t="s">
        <v>495</v>
      </c>
      <c r="B444" s="2" t="s">
        <v>494</v>
      </c>
      <c r="C444" s="52"/>
      <c r="D444" s="53">
        <f>D445+D446</f>
        <v>184.8</v>
      </c>
    </row>
    <row r="445" spans="1:4" s="73" customFormat="1" ht="47.25">
      <c r="A445" s="252" t="s">
        <v>100</v>
      </c>
      <c r="B445" s="52" t="s">
        <v>494</v>
      </c>
      <c r="C445" s="52" t="s">
        <v>62</v>
      </c>
      <c r="D445" s="14">
        <f>'Прил 8'!G762</f>
        <v>158</v>
      </c>
    </row>
    <row r="446" spans="1:4" s="73" customFormat="1" ht="15.75">
      <c r="A446" s="240" t="s">
        <v>442</v>
      </c>
      <c r="B446" s="52" t="s">
        <v>494</v>
      </c>
      <c r="C446" s="52" t="s">
        <v>63</v>
      </c>
      <c r="D446" s="14">
        <f>'Прил 8'!G763</f>
        <v>26.8</v>
      </c>
    </row>
    <row r="447" spans="1:4" s="73" customFormat="1" ht="15.75">
      <c r="A447" s="106" t="s">
        <v>183</v>
      </c>
      <c r="B447" s="109" t="s">
        <v>303</v>
      </c>
      <c r="C447" s="31"/>
      <c r="D447" s="81">
        <f>D448+D450+D452+D455+D458+D461+D464+D467+D470+D472+D475+D478</f>
        <v>32792.99999999999</v>
      </c>
    </row>
    <row r="448" spans="1:4" s="73" customFormat="1" ht="31.5">
      <c r="A448" s="82" t="s">
        <v>439</v>
      </c>
      <c r="B448" s="79" t="s">
        <v>440</v>
      </c>
      <c r="C448" s="108"/>
      <c r="D448" s="208">
        <f>D449</f>
        <v>12.6</v>
      </c>
    </row>
    <row r="449" spans="1:4" s="73" customFormat="1" ht="15.75">
      <c r="A449" s="229" t="s">
        <v>442</v>
      </c>
      <c r="B449" s="108" t="s">
        <v>440</v>
      </c>
      <c r="C449" s="108" t="s">
        <v>63</v>
      </c>
      <c r="D449" s="78">
        <f>'Прил 8'!G341</f>
        <v>12.6</v>
      </c>
    </row>
    <row r="450" spans="1:4" s="73" customFormat="1" ht="15.75">
      <c r="A450" s="100" t="s">
        <v>445</v>
      </c>
      <c r="B450" s="109" t="s">
        <v>444</v>
      </c>
      <c r="C450" s="31"/>
      <c r="D450" s="216">
        <f>D451</f>
        <v>228.2</v>
      </c>
    </row>
    <row r="451" spans="1:4" s="73" customFormat="1" ht="15.75">
      <c r="A451" s="223" t="s">
        <v>442</v>
      </c>
      <c r="B451" s="110" t="s">
        <v>444</v>
      </c>
      <c r="C451" s="30" t="s">
        <v>63</v>
      </c>
      <c r="D451" s="78">
        <f>'Прил 8'!G384</f>
        <v>228.2</v>
      </c>
    </row>
    <row r="452" spans="1:4" s="73" customFormat="1" ht="47.25">
      <c r="A452" s="143" t="s">
        <v>91</v>
      </c>
      <c r="B452" s="109" t="s">
        <v>387</v>
      </c>
      <c r="C452" s="31"/>
      <c r="D452" s="208">
        <f>D453+D454</f>
        <v>1600.3</v>
      </c>
    </row>
    <row r="453" spans="1:4" s="73" customFormat="1" ht="47.25">
      <c r="A453" s="47" t="s">
        <v>100</v>
      </c>
      <c r="B453" s="110" t="s">
        <v>387</v>
      </c>
      <c r="C453" s="30" t="s">
        <v>62</v>
      </c>
      <c r="D453" s="78">
        <f>'Прил 8'!G605</f>
        <v>1524.1</v>
      </c>
    </row>
    <row r="454" spans="1:4" s="73" customFormat="1" ht="15.75">
      <c r="A454" s="229" t="s">
        <v>442</v>
      </c>
      <c r="B454" s="110" t="s">
        <v>387</v>
      </c>
      <c r="C454" s="30" t="s">
        <v>63</v>
      </c>
      <c r="D454" s="78">
        <f>'Прил 8'!G606</f>
        <v>76.2</v>
      </c>
    </row>
    <row r="455" spans="1:4" s="73" customFormat="1" ht="15.75">
      <c r="A455" s="87" t="s">
        <v>92</v>
      </c>
      <c r="B455" s="109" t="s">
        <v>388</v>
      </c>
      <c r="C455" s="31"/>
      <c r="D455" s="208">
        <f>D456+D457</f>
        <v>23000</v>
      </c>
    </row>
    <row r="456" spans="1:4" s="73" customFormat="1" ht="15.75">
      <c r="A456" s="229" t="s">
        <v>442</v>
      </c>
      <c r="B456" s="110" t="s">
        <v>388</v>
      </c>
      <c r="C456" s="30" t="s">
        <v>63</v>
      </c>
      <c r="D456" s="78">
        <f>'Прил 8'!G608</f>
        <v>300</v>
      </c>
    </row>
    <row r="457" spans="1:4" s="73" customFormat="1" ht="15.75">
      <c r="A457" s="29" t="s">
        <v>68</v>
      </c>
      <c r="B457" s="110" t="s">
        <v>388</v>
      </c>
      <c r="C457" s="30" t="s">
        <v>67</v>
      </c>
      <c r="D457" s="78">
        <f>'Прил 8'!G609</f>
        <v>22700</v>
      </c>
    </row>
    <row r="458" spans="1:4" s="73" customFormat="1" ht="31.5">
      <c r="A458" s="143" t="s">
        <v>93</v>
      </c>
      <c r="B458" s="218" t="s">
        <v>304</v>
      </c>
      <c r="C458" s="31"/>
      <c r="D458" s="208">
        <f>D459+D460</f>
        <v>1217.9</v>
      </c>
    </row>
    <row r="459" spans="1:4" s="73" customFormat="1" ht="15.75">
      <c r="A459" s="229" t="s">
        <v>442</v>
      </c>
      <c r="B459" s="219" t="s">
        <v>304</v>
      </c>
      <c r="C459" s="30" t="s">
        <v>63</v>
      </c>
      <c r="D459" s="78">
        <f>'Прил 8'!G295</f>
        <v>587.9</v>
      </c>
    </row>
    <row r="460" spans="1:4" s="73" customFormat="1" ht="31.5">
      <c r="A460" s="29" t="s">
        <v>80</v>
      </c>
      <c r="B460" s="219" t="s">
        <v>304</v>
      </c>
      <c r="C460" s="30" t="s">
        <v>56</v>
      </c>
      <c r="D460" s="78">
        <f>'Прил 8'!G296</f>
        <v>630</v>
      </c>
    </row>
    <row r="461" spans="1:4" s="73" customFormat="1" ht="47.25">
      <c r="A461" s="143" t="s">
        <v>94</v>
      </c>
      <c r="B461" s="79" t="s">
        <v>389</v>
      </c>
      <c r="C461" s="2"/>
      <c r="D461" s="208">
        <f>D462+D463</f>
        <v>1676.5</v>
      </c>
    </row>
    <row r="462" spans="1:4" s="73" customFormat="1" ht="47.25">
      <c r="A462" s="47" t="s">
        <v>100</v>
      </c>
      <c r="B462" s="108" t="s">
        <v>389</v>
      </c>
      <c r="C462" s="30" t="s">
        <v>62</v>
      </c>
      <c r="D462" s="78">
        <f>'Прил 8'!G636</f>
        <v>1584.1</v>
      </c>
    </row>
    <row r="463" spans="1:4" s="73" customFormat="1" ht="15.75">
      <c r="A463" s="229" t="s">
        <v>442</v>
      </c>
      <c r="B463" s="108" t="s">
        <v>389</v>
      </c>
      <c r="C463" s="30" t="s">
        <v>63</v>
      </c>
      <c r="D463" s="78">
        <f>'Прил 8'!G637</f>
        <v>92.4</v>
      </c>
    </row>
    <row r="464" spans="1:4" s="73" customFormat="1" ht="47.25">
      <c r="A464" s="143" t="s">
        <v>95</v>
      </c>
      <c r="B464" s="109" t="s">
        <v>329</v>
      </c>
      <c r="C464" s="31"/>
      <c r="D464" s="208">
        <f>D465+D466</f>
        <v>2669</v>
      </c>
    </row>
    <row r="465" spans="1:4" s="73" customFormat="1" ht="47.25">
      <c r="A465" s="47" t="s">
        <v>100</v>
      </c>
      <c r="B465" s="110" t="s">
        <v>329</v>
      </c>
      <c r="C465" s="30" t="s">
        <v>62</v>
      </c>
      <c r="D465" s="78">
        <f>'Прил 8'!G386</f>
        <v>2258.1</v>
      </c>
    </row>
    <row r="466" spans="1:4" s="73" customFormat="1" ht="15.75">
      <c r="A466" s="229" t="s">
        <v>442</v>
      </c>
      <c r="B466" s="110" t="s">
        <v>329</v>
      </c>
      <c r="C466" s="30" t="s">
        <v>63</v>
      </c>
      <c r="D466" s="78">
        <f>'Прил 8'!G387</f>
        <v>410.9</v>
      </c>
    </row>
    <row r="467" spans="1:4" s="73" customFormat="1" ht="15.75">
      <c r="A467" s="87" t="s">
        <v>96</v>
      </c>
      <c r="B467" s="109" t="s">
        <v>455</v>
      </c>
      <c r="C467" s="31"/>
      <c r="D467" s="208">
        <f>D468+D469</f>
        <v>832.1</v>
      </c>
    </row>
    <row r="468" spans="1:4" s="73" customFormat="1" ht="47.25">
      <c r="A468" s="47" t="s">
        <v>100</v>
      </c>
      <c r="B468" s="110" t="s">
        <v>455</v>
      </c>
      <c r="C468" s="30" t="s">
        <v>62</v>
      </c>
      <c r="D468" s="78">
        <f>'Прил 8'!G389</f>
        <v>801.9</v>
      </c>
    </row>
    <row r="469" spans="1:4" s="73" customFormat="1" ht="15.75">
      <c r="A469" s="229" t="s">
        <v>442</v>
      </c>
      <c r="B469" s="110" t="s">
        <v>455</v>
      </c>
      <c r="C469" s="30" t="s">
        <v>63</v>
      </c>
      <c r="D469" s="78">
        <f>'Прил 8'!G390</f>
        <v>30.2</v>
      </c>
    </row>
    <row r="470" spans="1:4" s="73" customFormat="1" ht="31.5">
      <c r="A470" s="145" t="s">
        <v>90</v>
      </c>
      <c r="B470" s="79" t="s">
        <v>346</v>
      </c>
      <c r="C470" s="31"/>
      <c r="D470" s="208">
        <f>D471</f>
        <v>241.5</v>
      </c>
    </row>
    <row r="471" spans="1:4" s="73" customFormat="1" ht="15.75">
      <c r="A471" s="229" t="s">
        <v>442</v>
      </c>
      <c r="B471" s="108" t="s">
        <v>346</v>
      </c>
      <c r="C471" s="30" t="s">
        <v>63</v>
      </c>
      <c r="D471" s="78">
        <f>'Прил 8'!G430</f>
        <v>241.5</v>
      </c>
    </row>
    <row r="472" spans="1:4" s="73" customFormat="1" ht="31.5">
      <c r="A472" s="87" t="s">
        <v>97</v>
      </c>
      <c r="B472" s="109" t="s">
        <v>330</v>
      </c>
      <c r="C472" s="31"/>
      <c r="D472" s="81">
        <f>D473+D474</f>
        <v>482</v>
      </c>
    </row>
    <row r="473" spans="1:4" s="73" customFormat="1" ht="47.25">
      <c r="A473" s="47" t="s">
        <v>100</v>
      </c>
      <c r="B473" s="110" t="s">
        <v>330</v>
      </c>
      <c r="C473" s="30" t="s">
        <v>62</v>
      </c>
      <c r="D473" s="78">
        <f>'Прил 8'!G392</f>
        <v>449.6</v>
      </c>
    </row>
    <row r="474" spans="1:4" ht="15.75">
      <c r="A474" s="229" t="s">
        <v>442</v>
      </c>
      <c r="B474" s="110" t="s">
        <v>330</v>
      </c>
      <c r="C474" s="30" t="s">
        <v>63</v>
      </c>
      <c r="D474" s="78">
        <f>'Прил 8'!G393</f>
        <v>32.4</v>
      </c>
    </row>
    <row r="475" spans="1:4" ht="31.5">
      <c r="A475" s="87" t="s">
        <v>98</v>
      </c>
      <c r="B475" s="109" t="s">
        <v>331</v>
      </c>
      <c r="C475" s="31"/>
      <c r="D475" s="20">
        <f>D476+D477</f>
        <v>832.2</v>
      </c>
    </row>
    <row r="476" spans="1:4" ht="47.25">
      <c r="A476" s="47" t="s">
        <v>100</v>
      </c>
      <c r="B476" s="110" t="s">
        <v>331</v>
      </c>
      <c r="C476" s="30" t="s">
        <v>62</v>
      </c>
      <c r="D476" s="14">
        <f>'Прил 8'!G395</f>
        <v>762.1</v>
      </c>
    </row>
    <row r="477" spans="1:4" ht="15.75">
      <c r="A477" s="229" t="s">
        <v>442</v>
      </c>
      <c r="B477" s="110" t="s">
        <v>331</v>
      </c>
      <c r="C477" s="30" t="s">
        <v>63</v>
      </c>
      <c r="D477" s="14">
        <f>'Прил 8'!G396</f>
        <v>70.1</v>
      </c>
    </row>
    <row r="478" spans="1:4" s="73" customFormat="1" ht="63">
      <c r="A478" s="175" t="s">
        <v>138</v>
      </c>
      <c r="B478" s="109" t="s">
        <v>332</v>
      </c>
      <c r="C478" s="31"/>
      <c r="D478" s="20">
        <f>D479</f>
        <v>0.7</v>
      </c>
    </row>
    <row r="479" spans="1:4" s="73" customFormat="1" ht="15.75">
      <c r="A479" s="258" t="s">
        <v>442</v>
      </c>
      <c r="B479" s="110" t="s">
        <v>332</v>
      </c>
      <c r="C479" s="30" t="s">
        <v>63</v>
      </c>
      <c r="D479" s="24">
        <f>'Прил 8'!G398</f>
        <v>0.7</v>
      </c>
    </row>
    <row r="480" spans="1:4" ht="47.25">
      <c r="A480" s="259" t="s">
        <v>519</v>
      </c>
      <c r="B480" s="31" t="s">
        <v>517</v>
      </c>
      <c r="C480" s="30"/>
      <c r="D480" s="20">
        <f>D481</f>
        <v>161</v>
      </c>
    </row>
    <row r="481" spans="1:4" ht="31.5">
      <c r="A481" s="259" t="s">
        <v>518</v>
      </c>
      <c r="B481" s="31" t="s">
        <v>516</v>
      </c>
      <c r="C481" s="30"/>
      <c r="D481" s="20">
        <f>D482</f>
        <v>161</v>
      </c>
    </row>
    <row r="482" spans="1:4" ht="15.75">
      <c r="A482" s="256" t="s">
        <v>442</v>
      </c>
      <c r="B482" s="30" t="s">
        <v>516</v>
      </c>
      <c r="C482" s="30" t="s">
        <v>63</v>
      </c>
      <c r="D482" s="24">
        <f>'Прил 8'!G433</f>
        <v>161</v>
      </c>
    </row>
    <row r="483" spans="1:4" s="73" customFormat="1" ht="15.75">
      <c r="A483" s="126"/>
      <c r="B483" s="119"/>
      <c r="C483" s="119"/>
      <c r="D483" s="125"/>
    </row>
    <row r="484" spans="1:4" s="73" customFormat="1" ht="15.75">
      <c r="A484" s="123"/>
      <c r="B484" s="119"/>
      <c r="C484" s="119"/>
      <c r="D484" s="125"/>
    </row>
    <row r="485" spans="1:4" s="73" customFormat="1" ht="15.75">
      <c r="A485" s="123"/>
      <c r="B485" s="119"/>
      <c r="C485" s="119"/>
      <c r="D485" s="125"/>
    </row>
    <row r="486" spans="1:4" ht="15.75">
      <c r="A486" s="117"/>
      <c r="B486" s="118"/>
      <c r="C486" s="118"/>
      <c r="D486" s="120"/>
    </row>
    <row r="487" spans="1:4" ht="15.75">
      <c r="A487" s="117"/>
      <c r="B487" s="118"/>
      <c r="C487" s="118"/>
      <c r="D487" s="120"/>
    </row>
    <row r="488" spans="1:4" ht="15.75">
      <c r="A488" s="117"/>
      <c r="B488" s="118"/>
      <c r="C488" s="118"/>
      <c r="D488" s="120"/>
    </row>
    <row r="489" spans="1:4" ht="15.75">
      <c r="A489" s="117"/>
      <c r="B489" s="118"/>
      <c r="C489" s="118"/>
      <c r="D489" s="120"/>
    </row>
    <row r="490" spans="1:4" s="73" customFormat="1" ht="15.75">
      <c r="A490" s="123"/>
      <c r="B490" s="119"/>
      <c r="C490" s="119"/>
      <c r="D490" s="125"/>
    </row>
    <row r="491" spans="1:4" ht="15.75">
      <c r="A491" s="128"/>
      <c r="B491" s="118"/>
      <c r="C491" s="118"/>
      <c r="D491" s="120"/>
    </row>
    <row r="492" spans="1:4" ht="15.75">
      <c r="A492" s="128"/>
      <c r="B492" s="118"/>
      <c r="C492" s="118"/>
      <c r="D492" s="120"/>
    </row>
    <row r="493" spans="1:4" ht="15.75">
      <c r="A493" s="117"/>
      <c r="B493" s="118"/>
      <c r="C493" s="118"/>
      <c r="D493" s="120"/>
    </row>
    <row r="494" spans="1:4" s="73" customFormat="1" ht="15.75">
      <c r="A494" s="126"/>
      <c r="B494" s="119"/>
      <c r="C494" s="112"/>
      <c r="D494" s="125"/>
    </row>
    <row r="495" spans="1:4" ht="15.75">
      <c r="A495" s="129"/>
      <c r="B495" s="130"/>
      <c r="C495" s="118"/>
      <c r="D495" s="120"/>
    </row>
    <row r="496" spans="1:4" ht="15.75">
      <c r="A496" s="129"/>
      <c r="B496" s="130"/>
      <c r="C496" s="118"/>
      <c r="D496" s="120"/>
    </row>
    <row r="497" spans="1:4" ht="15.75">
      <c r="A497" s="129"/>
      <c r="B497" s="130"/>
      <c r="C497" s="118"/>
      <c r="D497" s="120"/>
    </row>
    <row r="498" spans="1:4" ht="15.75">
      <c r="A498" s="129"/>
      <c r="B498" s="130"/>
      <c r="C498" s="118"/>
      <c r="D498" s="120"/>
    </row>
    <row r="499" spans="1:4" s="73" customFormat="1" ht="15.75">
      <c r="A499" s="123"/>
      <c r="B499" s="131"/>
      <c r="C499" s="119"/>
      <c r="D499" s="125"/>
    </row>
    <row r="500" spans="1:4" s="73" customFormat="1" ht="15.75">
      <c r="A500" s="123"/>
      <c r="B500" s="131"/>
      <c r="C500" s="119"/>
      <c r="D500" s="125"/>
    </row>
    <row r="501" spans="1:4" ht="15.75">
      <c r="A501" s="129"/>
      <c r="B501" s="130"/>
      <c r="C501" s="118"/>
      <c r="D501" s="120"/>
    </row>
    <row r="502" spans="1:4" s="73" customFormat="1" ht="15.75">
      <c r="A502" s="123"/>
      <c r="B502" s="131"/>
      <c r="C502" s="119"/>
      <c r="D502" s="125"/>
    </row>
    <row r="503" spans="1:4" s="73" customFormat="1" ht="15.75">
      <c r="A503" s="123"/>
      <c r="B503" s="131"/>
      <c r="C503" s="119"/>
      <c r="D503" s="125"/>
    </row>
    <row r="504" spans="1:4" ht="15.75">
      <c r="A504" s="129"/>
      <c r="B504" s="130"/>
      <c r="C504" s="118"/>
      <c r="D504" s="120"/>
    </row>
    <row r="505" spans="1:4" ht="15.75">
      <c r="A505" s="129"/>
      <c r="B505" s="130"/>
      <c r="C505" s="119"/>
      <c r="D505" s="120"/>
    </row>
    <row r="506" spans="1:4" ht="15.75">
      <c r="A506" s="129"/>
      <c r="B506" s="130"/>
      <c r="C506" s="118"/>
      <c r="D506" s="120"/>
    </row>
    <row r="507" spans="1:4" s="73" customFormat="1" ht="15.75">
      <c r="A507" s="123"/>
      <c r="B507" s="131"/>
      <c r="C507" s="119"/>
      <c r="D507" s="125"/>
    </row>
    <row r="508" spans="1:4" s="73" customFormat="1" ht="15.75">
      <c r="A508" s="123"/>
      <c r="B508" s="131"/>
      <c r="C508" s="119"/>
      <c r="D508" s="125"/>
    </row>
    <row r="509" spans="1:4" ht="15.75">
      <c r="A509" s="107"/>
      <c r="B509" s="130"/>
      <c r="C509" s="118"/>
      <c r="D509" s="120"/>
    </row>
    <row r="510" spans="1:4" ht="15.75">
      <c r="A510" s="132"/>
      <c r="B510" s="111"/>
      <c r="C510" s="112"/>
      <c r="D510" s="113"/>
    </row>
    <row r="511" spans="1:4" ht="15.75">
      <c r="A511" s="107"/>
      <c r="B511" s="111"/>
      <c r="C511" s="112"/>
      <c r="D511" s="113"/>
    </row>
    <row r="512" spans="1:4" ht="15.75">
      <c r="A512" s="107"/>
      <c r="B512" s="111"/>
      <c r="C512" s="112"/>
      <c r="D512" s="113"/>
    </row>
    <row r="513" spans="1:4" s="73" customFormat="1" ht="15.75">
      <c r="A513" s="123"/>
      <c r="B513" s="115"/>
      <c r="C513" s="112"/>
      <c r="D513" s="116"/>
    </row>
    <row r="514" spans="1:4" ht="15.75">
      <c r="A514" s="117"/>
      <c r="B514" s="118"/>
      <c r="C514" s="118"/>
      <c r="D514" s="120"/>
    </row>
    <row r="515" spans="1:4" ht="15.75">
      <c r="A515" s="117"/>
      <c r="B515" s="121"/>
      <c r="C515" s="124"/>
      <c r="D515" s="122"/>
    </row>
    <row r="516" spans="1:4" s="73" customFormat="1" ht="15.75">
      <c r="A516" s="123"/>
      <c r="B516" s="124"/>
      <c r="C516" s="124"/>
      <c r="D516" s="125"/>
    </row>
    <row r="517" spans="1:4" s="73" customFormat="1" ht="15.75">
      <c r="A517" s="107"/>
      <c r="B517" s="111"/>
      <c r="C517" s="112"/>
      <c r="D517" s="113"/>
    </row>
    <row r="518" spans="1:4" s="73" customFormat="1" ht="15.75">
      <c r="A518" s="107"/>
      <c r="B518" s="111"/>
      <c r="C518" s="112"/>
      <c r="D518" s="113"/>
    </row>
    <row r="519" spans="1:4" s="73" customFormat="1" ht="15.75">
      <c r="A519" s="114"/>
      <c r="B519" s="115"/>
      <c r="C519" s="112"/>
      <c r="D519" s="116"/>
    </row>
    <row r="520" spans="1:4" ht="15.75">
      <c r="A520" s="133"/>
      <c r="B520" s="118"/>
      <c r="C520" s="118"/>
      <c r="D520" s="120"/>
    </row>
    <row r="521" spans="1:4" ht="15.75">
      <c r="A521" s="134"/>
      <c r="B521" s="130"/>
      <c r="C521" s="118"/>
      <c r="D521" s="120"/>
    </row>
    <row r="522" spans="1:4" ht="15.75">
      <c r="A522" s="134"/>
      <c r="B522" s="130"/>
      <c r="C522" s="118"/>
      <c r="D522" s="120"/>
    </row>
    <row r="523" spans="1:4" ht="15.75">
      <c r="A523" s="134"/>
      <c r="B523" s="130"/>
      <c r="C523" s="118"/>
      <c r="D523" s="120"/>
    </row>
    <row r="524" spans="1:4" ht="15.75">
      <c r="A524" s="134"/>
      <c r="B524" s="130"/>
      <c r="C524" s="118"/>
      <c r="D524" s="120"/>
    </row>
    <row r="525" spans="1:4" s="73" customFormat="1" ht="15.75">
      <c r="A525" s="123"/>
      <c r="B525" s="131"/>
      <c r="C525" s="112"/>
      <c r="D525" s="125"/>
    </row>
    <row r="526" spans="1:4" ht="15.75">
      <c r="A526" s="117"/>
      <c r="B526" s="118"/>
      <c r="C526" s="118"/>
      <c r="D526" s="120"/>
    </row>
    <row r="527" spans="1:4" ht="15.75">
      <c r="A527" s="107"/>
      <c r="B527" s="127"/>
      <c r="C527" s="127"/>
      <c r="D527" s="113"/>
    </row>
    <row r="528" spans="1:4" ht="15.75">
      <c r="A528" s="107"/>
      <c r="B528" s="127"/>
      <c r="C528" s="127"/>
      <c r="D528" s="113"/>
    </row>
    <row r="529" spans="1:4" ht="15.75">
      <c r="A529" s="135"/>
      <c r="B529" s="112"/>
      <c r="C529" s="112"/>
      <c r="D529" s="116"/>
    </row>
    <row r="530" spans="1:4" ht="15.75">
      <c r="A530" s="129"/>
      <c r="B530" s="130"/>
      <c r="C530" s="118"/>
      <c r="D530" s="120"/>
    </row>
    <row r="531" spans="1:4" ht="15.75">
      <c r="A531" s="129"/>
      <c r="B531" s="130"/>
      <c r="C531" s="118"/>
      <c r="D531" s="120"/>
    </row>
    <row r="532" spans="1:4" ht="15.75">
      <c r="A532" s="129"/>
      <c r="B532" s="130"/>
      <c r="C532" s="118"/>
      <c r="D532" s="120"/>
    </row>
    <row r="533" spans="1:4" ht="15.75">
      <c r="A533" s="129"/>
      <c r="B533" s="130"/>
      <c r="C533" s="118"/>
      <c r="D533" s="120"/>
    </row>
    <row r="534" spans="1:4" s="73" customFormat="1" ht="15.75">
      <c r="A534" s="123"/>
      <c r="B534" s="131"/>
      <c r="C534" s="119"/>
      <c r="D534" s="125"/>
    </row>
    <row r="535" spans="1:4" s="73" customFormat="1" ht="15.75">
      <c r="A535" s="123"/>
      <c r="B535" s="131"/>
      <c r="C535" s="119"/>
      <c r="D535" s="125"/>
    </row>
    <row r="536" spans="1:4" ht="15.75">
      <c r="A536" s="117"/>
      <c r="B536" s="119"/>
      <c r="C536" s="119"/>
      <c r="D536" s="120"/>
    </row>
    <row r="537" spans="1:4" ht="15.75">
      <c r="A537" s="128"/>
      <c r="B537" s="118"/>
      <c r="C537" s="118"/>
      <c r="D537" s="120"/>
    </row>
    <row r="538" spans="1:4" ht="15.75">
      <c r="A538" s="117"/>
      <c r="B538" s="118"/>
      <c r="C538" s="118"/>
      <c r="D538" s="120"/>
    </row>
    <row r="539" spans="1:4" ht="15.75">
      <c r="A539" s="117"/>
      <c r="B539" s="118"/>
      <c r="C539" s="118"/>
      <c r="D539" s="120"/>
    </row>
    <row r="540" spans="1:4" s="73" customFormat="1" ht="15.75">
      <c r="A540" s="123"/>
      <c r="B540" s="119"/>
      <c r="C540" s="119"/>
      <c r="D540" s="125"/>
    </row>
    <row r="541" spans="1:4" ht="15.75">
      <c r="A541" s="128"/>
      <c r="B541" s="118"/>
      <c r="C541" s="119"/>
      <c r="D541" s="120"/>
    </row>
    <row r="542" spans="1:4" ht="15.75">
      <c r="A542" s="136"/>
      <c r="B542" s="118"/>
      <c r="C542" s="119"/>
      <c r="D542" s="120"/>
    </row>
    <row r="543" spans="1:4" ht="15.75">
      <c r="A543" s="136"/>
      <c r="B543" s="118"/>
      <c r="C543" s="118"/>
      <c r="D543" s="120"/>
    </row>
    <row r="544" spans="1:4" ht="15.75">
      <c r="A544" s="136"/>
      <c r="B544" s="118"/>
      <c r="C544" s="118"/>
      <c r="D544" s="120"/>
    </row>
    <row r="545" spans="1:4" s="73" customFormat="1" ht="15.75">
      <c r="A545" s="123"/>
      <c r="B545" s="119"/>
      <c r="C545" s="119"/>
      <c r="D545" s="125"/>
    </row>
    <row r="546" spans="1:4" ht="15.75">
      <c r="A546" s="117"/>
      <c r="B546" s="118"/>
      <c r="C546" s="118"/>
      <c r="D546" s="120"/>
    </row>
    <row r="547" spans="1:4" ht="15.75">
      <c r="A547" s="128"/>
      <c r="B547" s="118"/>
      <c r="C547" s="118"/>
      <c r="D547" s="120"/>
    </row>
    <row r="548" spans="1:4" ht="15.75">
      <c r="A548" s="128"/>
      <c r="B548" s="118"/>
      <c r="C548" s="118"/>
      <c r="D548" s="120"/>
    </row>
    <row r="549" spans="1:4" ht="15.75">
      <c r="A549" s="128"/>
      <c r="B549" s="118"/>
      <c r="C549" s="118"/>
      <c r="D549" s="120"/>
    </row>
    <row r="550" spans="1:4" ht="15.75">
      <c r="A550" s="117"/>
      <c r="B550" s="118"/>
      <c r="C550" s="118"/>
      <c r="D550" s="120"/>
    </row>
    <row r="551" spans="1:4" s="73" customFormat="1" ht="15.75">
      <c r="A551" s="123"/>
      <c r="B551" s="119"/>
      <c r="C551" s="119"/>
      <c r="D551" s="125"/>
    </row>
    <row r="552" spans="1:4" ht="12.75">
      <c r="A552" s="137"/>
      <c r="B552" s="138"/>
      <c r="C552" s="139"/>
      <c r="D552" s="140"/>
    </row>
    <row r="553" spans="1:4" ht="12.75">
      <c r="A553" s="137"/>
      <c r="B553" s="138"/>
      <c r="C553" s="139"/>
      <c r="D553" s="140"/>
    </row>
    <row r="554" spans="1:4" ht="12.75">
      <c r="A554" s="137"/>
      <c r="B554" s="138"/>
      <c r="C554" s="139"/>
      <c r="D554" s="140"/>
    </row>
    <row r="555" spans="1:4" ht="12.75">
      <c r="A555" s="137"/>
      <c r="B555" s="138"/>
      <c r="C555" s="139"/>
      <c r="D555" s="140"/>
    </row>
    <row r="556" spans="1:4" ht="12.75">
      <c r="A556" s="137"/>
      <c r="B556" s="138"/>
      <c r="C556" s="139"/>
      <c r="D556" s="140"/>
    </row>
    <row r="557" spans="1:4" ht="12.75">
      <c r="A557" s="137"/>
      <c r="B557" s="138"/>
      <c r="C557" s="139"/>
      <c r="D557" s="140"/>
    </row>
    <row r="558" spans="1:4" ht="12.75">
      <c r="A558" s="137"/>
      <c r="B558" s="138"/>
      <c r="C558" s="139"/>
      <c r="D558" s="140"/>
    </row>
    <row r="559" spans="1:4" ht="12.75">
      <c r="A559" s="137"/>
      <c r="B559" s="138"/>
      <c r="C559" s="139"/>
      <c r="D559" s="140"/>
    </row>
    <row r="560" spans="1:4" ht="12.75">
      <c r="A560" s="137"/>
      <c r="B560" s="138"/>
      <c r="C560" s="139"/>
      <c r="D560" s="140"/>
    </row>
  </sheetData>
  <sheetProtection/>
  <autoFilter ref="A8:D551"/>
  <mergeCells count="10">
    <mergeCell ref="B1:D1"/>
    <mergeCell ref="B9:B10"/>
    <mergeCell ref="C9:C10"/>
    <mergeCell ref="A6:D6"/>
    <mergeCell ref="A5:D5"/>
    <mergeCell ref="A7:D7"/>
    <mergeCell ref="D9:D10"/>
    <mergeCell ref="A2:D2"/>
    <mergeCell ref="A3:D3"/>
    <mergeCell ref="A9:A10"/>
  </mergeCells>
  <printOptions/>
  <pageMargins left="0.7874015748031497" right="0.3937007874015748" top="0.7874015748031497" bottom="0.6299212598425197" header="0.2362204724409449" footer="0.1968503937007874"/>
  <pageSetup fitToHeight="30" fitToWidth="1" horizontalDpi="600" verticalDpi="600" orientation="portrait" paperSize="9" scale="6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840"/>
  <sheetViews>
    <sheetView zoomScale="75" zoomScaleNormal="75" zoomScaleSheetLayoutView="75" workbookViewId="0" topLeftCell="A1">
      <selection activeCell="A5" sqref="A5:G5"/>
    </sheetView>
  </sheetViews>
  <sheetFormatPr defaultColWidth="9.00390625" defaultRowHeight="12.75"/>
  <cols>
    <col min="1" max="1" width="109.375" style="48" customWidth="1"/>
    <col min="2" max="2" width="8.875" style="34" customWidth="1"/>
    <col min="3" max="3" width="8.125" style="35" customWidth="1"/>
    <col min="4" max="4" width="8.625" style="35" customWidth="1"/>
    <col min="5" max="5" width="16.75390625" style="35" customWidth="1"/>
    <col min="6" max="6" width="7.125" style="22" customWidth="1"/>
    <col min="7" max="7" width="15.25390625" style="22" customWidth="1"/>
    <col min="8" max="8" width="9.625" style="34" bestFit="1" customWidth="1"/>
    <col min="9" max="16384" width="9.125" style="34" customWidth="1"/>
  </cols>
  <sheetData>
    <row r="1" spans="1:7" ht="15.75">
      <c r="A1" s="209"/>
      <c r="B1" s="210"/>
      <c r="C1" s="211"/>
      <c r="D1" s="296" t="s">
        <v>435</v>
      </c>
      <c r="E1" s="296"/>
      <c r="F1" s="296"/>
      <c r="G1" s="296"/>
    </row>
    <row r="2" spans="1:7" ht="15.75">
      <c r="A2" s="209"/>
      <c r="B2" s="210"/>
      <c r="C2" s="211"/>
      <c r="D2" s="296" t="s">
        <v>161</v>
      </c>
      <c r="E2" s="296"/>
      <c r="F2" s="296"/>
      <c r="G2" s="296"/>
    </row>
    <row r="3" spans="1:7" ht="15.75">
      <c r="A3" s="209"/>
      <c r="B3" s="210"/>
      <c r="C3" s="211"/>
      <c r="D3" s="296" t="s">
        <v>549</v>
      </c>
      <c r="E3" s="296"/>
      <c r="F3" s="296"/>
      <c r="G3" s="296"/>
    </row>
    <row r="4" spans="1:7" ht="15.75">
      <c r="A4" s="301"/>
      <c r="B4" s="302"/>
      <c r="C4" s="302"/>
      <c r="D4" s="302"/>
      <c r="E4" s="302"/>
      <c r="F4" s="302"/>
      <c r="G4" s="212"/>
    </row>
    <row r="5" spans="1:7" ht="15.75">
      <c r="A5" s="298" t="s">
        <v>87</v>
      </c>
      <c r="B5" s="298"/>
      <c r="C5" s="298"/>
      <c r="D5" s="298"/>
      <c r="E5" s="298"/>
      <c r="F5" s="298"/>
      <c r="G5" s="298"/>
    </row>
    <row r="6" spans="1:7" ht="15.75">
      <c r="A6" s="299" t="s">
        <v>436</v>
      </c>
      <c r="B6" s="299"/>
      <c r="C6" s="299"/>
      <c r="D6" s="299"/>
      <c r="E6" s="299"/>
      <c r="F6" s="299"/>
      <c r="G6" s="299"/>
    </row>
    <row r="7" spans="1:7" ht="18.75">
      <c r="A7" s="49"/>
      <c r="B7" s="36"/>
      <c r="C7" s="51"/>
      <c r="D7" s="51"/>
      <c r="E7" s="51"/>
      <c r="F7" s="51"/>
      <c r="G7" s="51" t="s">
        <v>44</v>
      </c>
    </row>
    <row r="8" spans="1:7" ht="12.75">
      <c r="A8" s="300" t="s">
        <v>43</v>
      </c>
      <c r="B8" s="295" t="s">
        <v>86</v>
      </c>
      <c r="C8" s="292" t="s">
        <v>70</v>
      </c>
      <c r="D8" s="292" t="s">
        <v>85</v>
      </c>
      <c r="E8" s="292" t="s">
        <v>83</v>
      </c>
      <c r="F8" s="292" t="s">
        <v>84</v>
      </c>
      <c r="G8" s="297" t="s">
        <v>34</v>
      </c>
    </row>
    <row r="9" spans="1:7" ht="12.75">
      <c r="A9" s="300"/>
      <c r="B9" s="295"/>
      <c r="C9" s="292"/>
      <c r="D9" s="292"/>
      <c r="E9" s="292"/>
      <c r="F9" s="292"/>
      <c r="G9" s="297"/>
    </row>
    <row r="10" spans="1:7" ht="20.25">
      <c r="A10" s="169" t="s">
        <v>40</v>
      </c>
      <c r="B10" s="168"/>
      <c r="C10" s="32"/>
      <c r="D10" s="32"/>
      <c r="E10" s="32"/>
      <c r="F10" s="32"/>
      <c r="G10" s="25">
        <f>G11+G122+G297+G671+G707+G741</f>
        <v>1111826.7000000002</v>
      </c>
    </row>
    <row r="11" spans="1:7" s="37" customFormat="1" ht="37.5">
      <c r="A11" s="225" t="s">
        <v>187</v>
      </c>
      <c r="B11" s="40">
        <v>902</v>
      </c>
      <c r="C11" s="41"/>
      <c r="D11" s="41"/>
      <c r="E11" s="41"/>
      <c r="F11" s="41"/>
      <c r="G11" s="25">
        <f>G12+G46+G116</f>
        <v>139508.6</v>
      </c>
    </row>
    <row r="12" spans="1:7" s="37" customFormat="1" ht="18.75">
      <c r="A12" s="38" t="s">
        <v>9</v>
      </c>
      <c r="B12" s="39" t="s">
        <v>54</v>
      </c>
      <c r="C12" s="39" t="s">
        <v>6</v>
      </c>
      <c r="D12" s="33"/>
      <c r="E12" s="33"/>
      <c r="F12" s="33"/>
      <c r="G12" s="151">
        <f>G13+G39</f>
        <v>25858.4</v>
      </c>
    </row>
    <row r="13" spans="1:7" s="37" customFormat="1" ht="18.75">
      <c r="A13" s="38" t="s">
        <v>8</v>
      </c>
      <c r="B13" s="39" t="s">
        <v>54</v>
      </c>
      <c r="C13" s="39" t="s">
        <v>6</v>
      </c>
      <c r="D13" s="39" t="s">
        <v>7</v>
      </c>
      <c r="E13" s="41"/>
      <c r="F13" s="41"/>
      <c r="G13" s="151">
        <f>G14+G26+G35</f>
        <v>25720.4</v>
      </c>
    </row>
    <row r="14" spans="1:7" s="37" customFormat="1" ht="15.75">
      <c r="A14" s="226" t="s">
        <v>204</v>
      </c>
      <c r="B14" s="79" t="s">
        <v>54</v>
      </c>
      <c r="C14" s="79" t="s">
        <v>6</v>
      </c>
      <c r="D14" s="79" t="s">
        <v>7</v>
      </c>
      <c r="E14" s="79" t="s">
        <v>205</v>
      </c>
      <c r="F14" s="79"/>
      <c r="G14" s="276">
        <f>G15</f>
        <v>25238.7</v>
      </c>
    </row>
    <row r="15" spans="1:7" s="37" customFormat="1" ht="15.75">
      <c r="A15" s="227" t="s">
        <v>101</v>
      </c>
      <c r="B15" s="31" t="s">
        <v>54</v>
      </c>
      <c r="C15" s="31" t="s">
        <v>6</v>
      </c>
      <c r="D15" s="31" t="s">
        <v>7</v>
      </c>
      <c r="E15" s="31" t="s">
        <v>206</v>
      </c>
      <c r="F15" s="31"/>
      <c r="G15" s="276">
        <f>G16+G20+G22+G24</f>
        <v>25238.7</v>
      </c>
    </row>
    <row r="16" spans="1:7" s="37" customFormat="1" ht="15.75">
      <c r="A16" s="228" t="s">
        <v>209</v>
      </c>
      <c r="B16" s="79" t="s">
        <v>54</v>
      </c>
      <c r="C16" s="79" t="s">
        <v>6</v>
      </c>
      <c r="D16" s="79" t="s">
        <v>7</v>
      </c>
      <c r="E16" s="79" t="s">
        <v>208</v>
      </c>
      <c r="F16" s="79"/>
      <c r="G16" s="276">
        <f>G17+G18+G19</f>
        <v>24171</v>
      </c>
    </row>
    <row r="17" spans="1:7" s="37" customFormat="1" ht="33" customHeight="1">
      <c r="A17" s="158" t="s">
        <v>100</v>
      </c>
      <c r="B17" s="108" t="s">
        <v>54</v>
      </c>
      <c r="C17" s="108" t="s">
        <v>6</v>
      </c>
      <c r="D17" s="108" t="s">
        <v>7</v>
      </c>
      <c r="E17" s="108" t="s">
        <v>208</v>
      </c>
      <c r="F17" s="108" t="s">
        <v>62</v>
      </c>
      <c r="G17" s="78">
        <v>20950</v>
      </c>
    </row>
    <row r="18" spans="1:7" s="37" customFormat="1" ht="15.75">
      <c r="A18" s="224" t="s">
        <v>442</v>
      </c>
      <c r="B18" s="108" t="s">
        <v>54</v>
      </c>
      <c r="C18" s="108" t="s">
        <v>6</v>
      </c>
      <c r="D18" s="108" t="s">
        <v>7</v>
      </c>
      <c r="E18" s="108" t="s">
        <v>208</v>
      </c>
      <c r="F18" s="108" t="s">
        <v>63</v>
      </c>
      <c r="G18" s="78">
        <v>3159.5</v>
      </c>
    </row>
    <row r="19" spans="1:7" s="37" customFormat="1" ht="15.75">
      <c r="A19" s="159" t="s">
        <v>64</v>
      </c>
      <c r="B19" s="108" t="s">
        <v>54</v>
      </c>
      <c r="C19" s="108" t="s">
        <v>75</v>
      </c>
      <c r="D19" s="108" t="s">
        <v>7</v>
      </c>
      <c r="E19" s="108" t="s">
        <v>208</v>
      </c>
      <c r="F19" s="108" t="s">
        <v>65</v>
      </c>
      <c r="G19" s="78">
        <v>61.5</v>
      </c>
    </row>
    <row r="20" spans="1:7" s="37" customFormat="1" ht="15.75">
      <c r="A20" s="83" t="s">
        <v>211</v>
      </c>
      <c r="B20" s="79" t="s">
        <v>54</v>
      </c>
      <c r="C20" s="79" t="s">
        <v>6</v>
      </c>
      <c r="D20" s="79" t="s">
        <v>7</v>
      </c>
      <c r="E20" s="79" t="s">
        <v>210</v>
      </c>
      <c r="F20" s="79"/>
      <c r="G20" s="276">
        <f>G21</f>
        <v>110.5</v>
      </c>
    </row>
    <row r="21" spans="1:7" s="37" customFormat="1" ht="15.75">
      <c r="A21" s="224" t="s">
        <v>442</v>
      </c>
      <c r="B21" s="108" t="s">
        <v>54</v>
      </c>
      <c r="C21" s="108" t="s">
        <v>6</v>
      </c>
      <c r="D21" s="108" t="s">
        <v>7</v>
      </c>
      <c r="E21" s="108" t="s">
        <v>210</v>
      </c>
      <c r="F21" s="108" t="s">
        <v>63</v>
      </c>
      <c r="G21" s="78">
        <v>110.5</v>
      </c>
    </row>
    <row r="22" spans="1:7" s="37" customFormat="1" ht="15.75">
      <c r="A22" s="83" t="s">
        <v>163</v>
      </c>
      <c r="B22" s="79" t="s">
        <v>54</v>
      </c>
      <c r="C22" s="79" t="s">
        <v>75</v>
      </c>
      <c r="D22" s="79" t="s">
        <v>7</v>
      </c>
      <c r="E22" s="79" t="s">
        <v>212</v>
      </c>
      <c r="F22" s="79"/>
      <c r="G22" s="276">
        <f>G23</f>
        <v>10</v>
      </c>
    </row>
    <row r="23" spans="1:7" s="37" customFormat="1" ht="15.75">
      <c r="A23" s="89" t="s">
        <v>68</v>
      </c>
      <c r="B23" s="108" t="s">
        <v>54</v>
      </c>
      <c r="C23" s="108" t="s">
        <v>6</v>
      </c>
      <c r="D23" s="108" t="s">
        <v>7</v>
      </c>
      <c r="E23" s="108" t="s">
        <v>212</v>
      </c>
      <c r="F23" s="108" t="s">
        <v>67</v>
      </c>
      <c r="G23" s="78">
        <v>10</v>
      </c>
    </row>
    <row r="24" spans="1:7" s="37" customFormat="1" ht="47.25">
      <c r="A24" s="87" t="s">
        <v>201</v>
      </c>
      <c r="B24" s="79" t="s">
        <v>54</v>
      </c>
      <c r="C24" s="79" t="s">
        <v>6</v>
      </c>
      <c r="D24" s="79" t="s">
        <v>7</v>
      </c>
      <c r="E24" s="109" t="s">
        <v>207</v>
      </c>
      <c r="F24" s="79"/>
      <c r="G24" s="276">
        <f>G25</f>
        <v>947.2</v>
      </c>
    </row>
    <row r="25" spans="1:7" s="37" customFormat="1" ht="15.75">
      <c r="A25" s="224" t="s">
        <v>442</v>
      </c>
      <c r="B25" s="94" t="s">
        <v>54</v>
      </c>
      <c r="C25" s="108" t="s">
        <v>6</v>
      </c>
      <c r="D25" s="108" t="s">
        <v>7</v>
      </c>
      <c r="E25" s="110" t="s">
        <v>207</v>
      </c>
      <c r="F25" s="108" t="s">
        <v>63</v>
      </c>
      <c r="G25" s="78">
        <v>947.2</v>
      </c>
    </row>
    <row r="26" spans="1:7" s="71" customFormat="1" ht="31.5">
      <c r="A26" s="85" t="s">
        <v>214</v>
      </c>
      <c r="B26" s="275" t="s">
        <v>54</v>
      </c>
      <c r="C26" s="79" t="s">
        <v>6</v>
      </c>
      <c r="D26" s="79" t="s">
        <v>7</v>
      </c>
      <c r="E26" s="88" t="s">
        <v>213</v>
      </c>
      <c r="F26" s="79"/>
      <c r="G26" s="276">
        <f>G27+G31</f>
        <v>366.40000000000003</v>
      </c>
    </row>
    <row r="27" spans="1:7" s="71" customFormat="1" ht="31.5">
      <c r="A27" s="87" t="s">
        <v>448</v>
      </c>
      <c r="B27" s="275" t="s">
        <v>54</v>
      </c>
      <c r="C27" s="79" t="s">
        <v>6</v>
      </c>
      <c r="D27" s="79" t="s">
        <v>7</v>
      </c>
      <c r="E27" s="88" t="s">
        <v>218</v>
      </c>
      <c r="F27" s="79"/>
      <c r="G27" s="276">
        <f>G28</f>
        <v>101.3</v>
      </c>
    </row>
    <row r="28" spans="1:7" s="71" customFormat="1" ht="31.5">
      <c r="A28" s="87" t="s">
        <v>104</v>
      </c>
      <c r="B28" s="275" t="s">
        <v>54</v>
      </c>
      <c r="C28" s="79" t="s">
        <v>6</v>
      </c>
      <c r="D28" s="79" t="s">
        <v>7</v>
      </c>
      <c r="E28" s="88" t="s">
        <v>219</v>
      </c>
      <c r="F28" s="79"/>
      <c r="G28" s="276">
        <f>G29</f>
        <v>101.3</v>
      </c>
    </row>
    <row r="29" spans="1:7" s="71" customFormat="1" ht="31.5">
      <c r="A29" s="170" t="s">
        <v>221</v>
      </c>
      <c r="B29" s="275" t="s">
        <v>54</v>
      </c>
      <c r="C29" s="79" t="s">
        <v>6</v>
      </c>
      <c r="D29" s="79" t="s">
        <v>7</v>
      </c>
      <c r="E29" s="88" t="s">
        <v>220</v>
      </c>
      <c r="F29" s="79"/>
      <c r="G29" s="276">
        <f>G30</f>
        <v>101.3</v>
      </c>
    </row>
    <row r="30" spans="1:7" s="37" customFormat="1" ht="15.75">
      <c r="A30" s="224" t="s">
        <v>442</v>
      </c>
      <c r="B30" s="108" t="s">
        <v>54</v>
      </c>
      <c r="C30" s="108" t="s">
        <v>6</v>
      </c>
      <c r="D30" s="108" t="s">
        <v>7</v>
      </c>
      <c r="E30" s="108" t="s">
        <v>220</v>
      </c>
      <c r="F30" s="108" t="s">
        <v>63</v>
      </c>
      <c r="G30" s="78">
        <v>101.3</v>
      </c>
    </row>
    <row r="31" spans="1:7" s="37" customFormat="1" ht="31.5">
      <c r="A31" s="87" t="s">
        <v>222</v>
      </c>
      <c r="B31" s="79" t="s">
        <v>54</v>
      </c>
      <c r="C31" s="79" t="s">
        <v>6</v>
      </c>
      <c r="D31" s="79" t="s">
        <v>7</v>
      </c>
      <c r="E31" s="79" t="s">
        <v>223</v>
      </c>
      <c r="F31" s="108"/>
      <c r="G31" s="276">
        <f>G32</f>
        <v>265.1</v>
      </c>
    </row>
    <row r="32" spans="1:7" s="37" customFormat="1" ht="31.5">
      <c r="A32" s="87" t="s">
        <v>119</v>
      </c>
      <c r="B32" s="79" t="s">
        <v>54</v>
      </c>
      <c r="C32" s="79" t="s">
        <v>6</v>
      </c>
      <c r="D32" s="79" t="s">
        <v>7</v>
      </c>
      <c r="E32" s="79" t="s">
        <v>224</v>
      </c>
      <c r="F32" s="108"/>
      <c r="G32" s="276">
        <f>G33</f>
        <v>265.1</v>
      </c>
    </row>
    <row r="33" spans="1:7" s="37" customFormat="1" ht="31.5">
      <c r="A33" s="170" t="s">
        <v>221</v>
      </c>
      <c r="B33" s="79" t="s">
        <v>54</v>
      </c>
      <c r="C33" s="79" t="s">
        <v>6</v>
      </c>
      <c r="D33" s="79" t="s">
        <v>7</v>
      </c>
      <c r="E33" s="79" t="s">
        <v>225</v>
      </c>
      <c r="F33" s="108"/>
      <c r="G33" s="276">
        <f>G34</f>
        <v>265.1</v>
      </c>
    </row>
    <row r="34" spans="1:7" s="37" customFormat="1" ht="32.25" customHeight="1">
      <c r="A34" s="158" t="s">
        <v>100</v>
      </c>
      <c r="B34" s="108" t="s">
        <v>54</v>
      </c>
      <c r="C34" s="108" t="s">
        <v>6</v>
      </c>
      <c r="D34" s="108" t="s">
        <v>7</v>
      </c>
      <c r="E34" s="108" t="s">
        <v>225</v>
      </c>
      <c r="F34" s="108" t="s">
        <v>62</v>
      </c>
      <c r="G34" s="78">
        <v>265.1</v>
      </c>
    </row>
    <row r="35" spans="1:7" s="37" customFormat="1" ht="47.25">
      <c r="A35" s="90" t="s">
        <v>449</v>
      </c>
      <c r="B35" s="79" t="s">
        <v>54</v>
      </c>
      <c r="C35" s="79" t="s">
        <v>6</v>
      </c>
      <c r="D35" s="79" t="s">
        <v>7</v>
      </c>
      <c r="E35" s="79" t="s">
        <v>248</v>
      </c>
      <c r="F35" s="79"/>
      <c r="G35" s="276">
        <f>G36</f>
        <v>115.3</v>
      </c>
    </row>
    <row r="36" spans="1:7" s="37" customFormat="1" ht="31.5">
      <c r="A36" s="91" t="s">
        <v>112</v>
      </c>
      <c r="B36" s="79" t="s">
        <v>54</v>
      </c>
      <c r="C36" s="79" t="s">
        <v>6</v>
      </c>
      <c r="D36" s="79" t="s">
        <v>7</v>
      </c>
      <c r="E36" s="79" t="s">
        <v>249</v>
      </c>
      <c r="F36" s="162"/>
      <c r="G36" s="276">
        <f>G37</f>
        <v>115.3</v>
      </c>
    </row>
    <row r="37" spans="1:7" s="37" customFormat="1" ht="15.75">
      <c r="A37" s="86" t="s">
        <v>106</v>
      </c>
      <c r="B37" s="79" t="s">
        <v>54</v>
      </c>
      <c r="C37" s="79" t="s">
        <v>6</v>
      </c>
      <c r="D37" s="79" t="s">
        <v>7</v>
      </c>
      <c r="E37" s="79" t="s">
        <v>250</v>
      </c>
      <c r="F37" s="79"/>
      <c r="G37" s="276">
        <f>G38</f>
        <v>115.3</v>
      </c>
    </row>
    <row r="38" spans="1:7" s="37" customFormat="1" ht="15.75">
      <c r="A38" s="224" t="s">
        <v>442</v>
      </c>
      <c r="B38" s="108" t="s">
        <v>54</v>
      </c>
      <c r="C38" s="108" t="s">
        <v>6</v>
      </c>
      <c r="D38" s="108" t="s">
        <v>7</v>
      </c>
      <c r="E38" s="108" t="s">
        <v>250</v>
      </c>
      <c r="F38" s="108" t="s">
        <v>63</v>
      </c>
      <c r="G38" s="78">
        <v>115.3</v>
      </c>
    </row>
    <row r="39" spans="1:7" s="37" customFormat="1" ht="18.75">
      <c r="A39" s="160" t="s">
        <v>55</v>
      </c>
      <c r="B39" s="150" t="s">
        <v>54</v>
      </c>
      <c r="C39" s="150" t="s">
        <v>6</v>
      </c>
      <c r="D39" s="150" t="s">
        <v>25</v>
      </c>
      <c r="E39" s="150"/>
      <c r="F39" s="150"/>
      <c r="G39" s="151">
        <f>G40</f>
        <v>138</v>
      </c>
    </row>
    <row r="40" spans="1:7" s="37" customFormat="1" ht="15.75">
      <c r="A40" s="86" t="s">
        <v>204</v>
      </c>
      <c r="B40" s="79" t="s">
        <v>54</v>
      </c>
      <c r="C40" s="79" t="s">
        <v>6</v>
      </c>
      <c r="D40" s="79" t="s">
        <v>25</v>
      </c>
      <c r="E40" s="79" t="s">
        <v>205</v>
      </c>
      <c r="F40" s="79"/>
      <c r="G40" s="276">
        <f>G41</f>
        <v>138</v>
      </c>
    </row>
    <row r="41" spans="1:7" s="37" customFormat="1" ht="15.75">
      <c r="A41" s="187" t="s">
        <v>226</v>
      </c>
      <c r="B41" s="79" t="s">
        <v>54</v>
      </c>
      <c r="C41" s="79" t="s">
        <v>6</v>
      </c>
      <c r="D41" s="79" t="s">
        <v>25</v>
      </c>
      <c r="E41" s="79" t="s">
        <v>227</v>
      </c>
      <c r="F41" s="79"/>
      <c r="G41" s="276">
        <f>G42+G44</f>
        <v>138</v>
      </c>
    </row>
    <row r="42" spans="1:7" s="37" customFormat="1" ht="15.75">
      <c r="A42" s="8" t="s">
        <v>229</v>
      </c>
      <c r="B42" s="79" t="s">
        <v>54</v>
      </c>
      <c r="C42" s="79" t="s">
        <v>6</v>
      </c>
      <c r="D42" s="79" t="s">
        <v>25</v>
      </c>
      <c r="E42" s="79" t="s">
        <v>228</v>
      </c>
      <c r="F42" s="79"/>
      <c r="G42" s="276">
        <f>G43</f>
        <v>14</v>
      </c>
    </row>
    <row r="43" spans="1:7" s="37" customFormat="1" ht="15.75">
      <c r="A43" s="224" t="s">
        <v>442</v>
      </c>
      <c r="B43" s="108" t="s">
        <v>54</v>
      </c>
      <c r="C43" s="108" t="s">
        <v>6</v>
      </c>
      <c r="D43" s="108" t="s">
        <v>25</v>
      </c>
      <c r="E43" s="108" t="s">
        <v>228</v>
      </c>
      <c r="F43" s="108" t="s">
        <v>63</v>
      </c>
      <c r="G43" s="78">
        <v>14</v>
      </c>
    </row>
    <row r="44" spans="1:7" s="37" customFormat="1" ht="17.25" customHeight="1">
      <c r="A44" s="8" t="s">
        <v>231</v>
      </c>
      <c r="B44" s="79" t="s">
        <v>54</v>
      </c>
      <c r="C44" s="79" t="s">
        <v>6</v>
      </c>
      <c r="D44" s="79" t="s">
        <v>25</v>
      </c>
      <c r="E44" s="79" t="s">
        <v>230</v>
      </c>
      <c r="F44" s="79"/>
      <c r="G44" s="276">
        <f>G45</f>
        <v>124</v>
      </c>
    </row>
    <row r="45" spans="1:7" s="37" customFormat="1" ht="15.75">
      <c r="A45" s="224" t="s">
        <v>442</v>
      </c>
      <c r="B45" s="108" t="s">
        <v>54</v>
      </c>
      <c r="C45" s="108" t="s">
        <v>6</v>
      </c>
      <c r="D45" s="108" t="s">
        <v>25</v>
      </c>
      <c r="E45" s="108" t="s">
        <v>230</v>
      </c>
      <c r="F45" s="108" t="s">
        <v>63</v>
      </c>
      <c r="G45" s="78">
        <v>124</v>
      </c>
    </row>
    <row r="46" spans="1:7" s="37" customFormat="1" ht="18.75">
      <c r="A46" s="92" t="s">
        <v>59</v>
      </c>
      <c r="B46" s="150" t="s">
        <v>54</v>
      </c>
      <c r="C46" s="150" t="s">
        <v>2</v>
      </c>
      <c r="D46" s="150"/>
      <c r="E46" s="150"/>
      <c r="F46" s="150"/>
      <c r="G46" s="151">
        <f>G47+G103</f>
        <v>113542.49999999999</v>
      </c>
    </row>
    <row r="47" spans="1:7" s="37" customFormat="1" ht="18.75">
      <c r="A47" s="160" t="s">
        <v>0</v>
      </c>
      <c r="B47" s="150" t="s">
        <v>54</v>
      </c>
      <c r="C47" s="150" t="s">
        <v>2</v>
      </c>
      <c r="D47" s="150" t="s">
        <v>3</v>
      </c>
      <c r="E47" s="108"/>
      <c r="F47" s="108"/>
      <c r="G47" s="151">
        <f>G48+G88+G97</f>
        <v>75324.29999999999</v>
      </c>
    </row>
    <row r="48" spans="1:7" s="37" customFormat="1" ht="15.75">
      <c r="A48" s="86" t="s">
        <v>204</v>
      </c>
      <c r="B48" s="79" t="s">
        <v>54</v>
      </c>
      <c r="C48" s="79" t="s">
        <v>2</v>
      </c>
      <c r="D48" s="79" t="s">
        <v>3</v>
      </c>
      <c r="E48" s="79" t="s">
        <v>205</v>
      </c>
      <c r="F48" s="79"/>
      <c r="G48" s="276">
        <f>G49+G64+G79</f>
        <v>73019.4</v>
      </c>
    </row>
    <row r="49" spans="1:7" s="37" customFormat="1" ht="31.5">
      <c r="A49" s="83" t="s">
        <v>159</v>
      </c>
      <c r="B49" s="79" t="s">
        <v>54</v>
      </c>
      <c r="C49" s="79" t="s">
        <v>2</v>
      </c>
      <c r="D49" s="79" t="s">
        <v>3</v>
      </c>
      <c r="E49" s="79" t="s">
        <v>232</v>
      </c>
      <c r="F49" s="79"/>
      <c r="G49" s="276">
        <f>G50+G54+G56+G60+G62+G58</f>
        <v>44194.399999999994</v>
      </c>
    </row>
    <row r="50" spans="1:7" s="37" customFormat="1" ht="15.75">
      <c r="A50" s="186" t="s">
        <v>209</v>
      </c>
      <c r="B50" s="79" t="s">
        <v>54</v>
      </c>
      <c r="C50" s="79" t="s">
        <v>2</v>
      </c>
      <c r="D50" s="79" t="s">
        <v>3</v>
      </c>
      <c r="E50" s="79" t="s">
        <v>233</v>
      </c>
      <c r="F50" s="79"/>
      <c r="G50" s="276">
        <f>G51+G52+G53</f>
        <v>37682.2</v>
      </c>
    </row>
    <row r="51" spans="1:7" s="37" customFormat="1" ht="33" customHeight="1">
      <c r="A51" s="158" t="s">
        <v>100</v>
      </c>
      <c r="B51" s="108" t="s">
        <v>54</v>
      </c>
      <c r="C51" s="108" t="s">
        <v>2</v>
      </c>
      <c r="D51" s="108" t="s">
        <v>3</v>
      </c>
      <c r="E51" s="108" t="s">
        <v>233</v>
      </c>
      <c r="F51" s="108" t="s">
        <v>62</v>
      </c>
      <c r="G51" s="78">
        <v>31446.1</v>
      </c>
    </row>
    <row r="52" spans="1:7" s="37" customFormat="1" ht="15.75">
      <c r="A52" s="224" t="s">
        <v>442</v>
      </c>
      <c r="B52" s="108" t="s">
        <v>54</v>
      </c>
      <c r="C52" s="108" t="s">
        <v>2</v>
      </c>
      <c r="D52" s="108" t="s">
        <v>3</v>
      </c>
      <c r="E52" s="108" t="s">
        <v>233</v>
      </c>
      <c r="F52" s="108" t="s">
        <v>63</v>
      </c>
      <c r="G52" s="78">
        <v>5875.1</v>
      </c>
    </row>
    <row r="53" spans="1:7" s="37" customFormat="1" ht="15.75">
      <c r="A53" s="159" t="s">
        <v>64</v>
      </c>
      <c r="B53" s="108" t="s">
        <v>54</v>
      </c>
      <c r="C53" s="108" t="s">
        <v>2</v>
      </c>
      <c r="D53" s="108" t="s">
        <v>3</v>
      </c>
      <c r="E53" s="108" t="s">
        <v>233</v>
      </c>
      <c r="F53" s="108" t="s">
        <v>65</v>
      </c>
      <c r="G53" s="78">
        <v>361</v>
      </c>
    </row>
    <row r="54" spans="1:7" s="37" customFormat="1" ht="15.75">
      <c r="A54" s="83" t="s">
        <v>211</v>
      </c>
      <c r="B54" s="79" t="s">
        <v>54</v>
      </c>
      <c r="C54" s="79" t="s">
        <v>2</v>
      </c>
      <c r="D54" s="79" t="s">
        <v>3</v>
      </c>
      <c r="E54" s="79" t="s">
        <v>234</v>
      </c>
      <c r="F54" s="79"/>
      <c r="G54" s="276">
        <f>G55</f>
        <v>1092.7</v>
      </c>
    </row>
    <row r="55" spans="1:7" s="37" customFormat="1" ht="15.75">
      <c r="A55" s="224" t="s">
        <v>442</v>
      </c>
      <c r="B55" s="108" t="s">
        <v>54</v>
      </c>
      <c r="C55" s="108" t="s">
        <v>2</v>
      </c>
      <c r="D55" s="108" t="s">
        <v>3</v>
      </c>
      <c r="E55" s="108" t="s">
        <v>234</v>
      </c>
      <c r="F55" s="108" t="s">
        <v>63</v>
      </c>
      <c r="G55" s="78">
        <v>1092.7</v>
      </c>
    </row>
    <row r="56" spans="1:7" s="37" customFormat="1" ht="15.75">
      <c r="A56" s="91" t="s">
        <v>107</v>
      </c>
      <c r="B56" s="79" t="s">
        <v>54</v>
      </c>
      <c r="C56" s="79" t="s">
        <v>2</v>
      </c>
      <c r="D56" s="79" t="s">
        <v>3</v>
      </c>
      <c r="E56" s="79" t="s">
        <v>235</v>
      </c>
      <c r="F56" s="79"/>
      <c r="G56" s="276">
        <f>G57</f>
        <v>2564.1</v>
      </c>
    </row>
    <row r="57" spans="1:7" s="37" customFormat="1" ht="15.75">
      <c r="A57" s="224" t="s">
        <v>442</v>
      </c>
      <c r="B57" s="108" t="s">
        <v>54</v>
      </c>
      <c r="C57" s="108" t="s">
        <v>2</v>
      </c>
      <c r="D57" s="108" t="s">
        <v>3</v>
      </c>
      <c r="E57" s="108" t="s">
        <v>235</v>
      </c>
      <c r="F57" s="108" t="s">
        <v>63</v>
      </c>
      <c r="G57" s="78">
        <v>2564.1</v>
      </c>
    </row>
    <row r="58" spans="1:7" s="37" customFormat="1" ht="15.75">
      <c r="A58" s="241" t="s">
        <v>457</v>
      </c>
      <c r="B58" s="2" t="s">
        <v>54</v>
      </c>
      <c r="C58" s="2" t="s">
        <v>2</v>
      </c>
      <c r="D58" s="2" t="s">
        <v>3</v>
      </c>
      <c r="E58" s="2" t="s">
        <v>456</v>
      </c>
      <c r="F58" s="52"/>
      <c r="G58" s="53">
        <f>G59</f>
        <v>950</v>
      </c>
    </row>
    <row r="59" spans="1:7" s="37" customFormat="1" ht="15.75">
      <c r="A59" s="224" t="s">
        <v>442</v>
      </c>
      <c r="B59" s="108" t="s">
        <v>54</v>
      </c>
      <c r="C59" s="108" t="s">
        <v>2</v>
      </c>
      <c r="D59" s="108" t="s">
        <v>3</v>
      </c>
      <c r="E59" s="108" t="s">
        <v>456</v>
      </c>
      <c r="F59" s="108" t="s">
        <v>63</v>
      </c>
      <c r="G59" s="78">
        <v>950</v>
      </c>
    </row>
    <row r="60" spans="1:7" s="37" customFormat="1" ht="47.25">
      <c r="A60" s="87" t="s">
        <v>201</v>
      </c>
      <c r="B60" s="79" t="s">
        <v>54</v>
      </c>
      <c r="C60" s="79" t="s">
        <v>2</v>
      </c>
      <c r="D60" s="79" t="s">
        <v>3</v>
      </c>
      <c r="E60" s="109" t="s">
        <v>237</v>
      </c>
      <c r="F60" s="79"/>
      <c r="G60" s="276">
        <f>G61</f>
        <v>1665.4</v>
      </c>
    </row>
    <row r="61" spans="1:7" s="37" customFormat="1" ht="15.75">
      <c r="A61" s="224" t="s">
        <v>442</v>
      </c>
      <c r="B61" s="94" t="s">
        <v>54</v>
      </c>
      <c r="C61" s="108" t="s">
        <v>2</v>
      </c>
      <c r="D61" s="108" t="s">
        <v>3</v>
      </c>
      <c r="E61" s="110" t="s">
        <v>237</v>
      </c>
      <c r="F61" s="108" t="s">
        <v>63</v>
      </c>
      <c r="G61" s="78">
        <v>1665.4</v>
      </c>
    </row>
    <row r="62" spans="1:7" s="37" customFormat="1" ht="15.75">
      <c r="A62" s="161" t="s">
        <v>108</v>
      </c>
      <c r="B62" s="79" t="s">
        <v>54</v>
      </c>
      <c r="C62" s="79" t="s">
        <v>2</v>
      </c>
      <c r="D62" s="79" t="s">
        <v>3</v>
      </c>
      <c r="E62" s="79" t="s">
        <v>236</v>
      </c>
      <c r="F62" s="79"/>
      <c r="G62" s="276">
        <f>G63</f>
        <v>240</v>
      </c>
    </row>
    <row r="63" spans="1:7" s="37" customFormat="1" ht="15.75">
      <c r="A63" s="224" t="s">
        <v>442</v>
      </c>
      <c r="B63" s="108" t="s">
        <v>54</v>
      </c>
      <c r="C63" s="108" t="s">
        <v>2</v>
      </c>
      <c r="D63" s="108" t="s">
        <v>3</v>
      </c>
      <c r="E63" s="108" t="s">
        <v>236</v>
      </c>
      <c r="F63" s="108" t="s">
        <v>63</v>
      </c>
      <c r="G63" s="78">
        <v>240</v>
      </c>
    </row>
    <row r="64" spans="1:7" s="37" customFormat="1" ht="31.5">
      <c r="A64" s="83" t="s">
        <v>102</v>
      </c>
      <c r="B64" s="79" t="s">
        <v>54</v>
      </c>
      <c r="C64" s="79" t="s">
        <v>2</v>
      </c>
      <c r="D64" s="79" t="s">
        <v>3</v>
      </c>
      <c r="E64" s="79" t="s">
        <v>238</v>
      </c>
      <c r="F64" s="79"/>
      <c r="G64" s="276">
        <f>G65+G69+G71+G73+G75+G77</f>
        <v>22419.8</v>
      </c>
    </row>
    <row r="65" spans="1:7" s="37" customFormat="1" ht="15.75">
      <c r="A65" s="186" t="s">
        <v>209</v>
      </c>
      <c r="B65" s="79" t="s">
        <v>54</v>
      </c>
      <c r="C65" s="79" t="s">
        <v>5</v>
      </c>
      <c r="D65" s="79" t="s">
        <v>3</v>
      </c>
      <c r="E65" s="79" t="s">
        <v>239</v>
      </c>
      <c r="F65" s="79"/>
      <c r="G65" s="276">
        <f>G66+G67+G68</f>
        <v>21419.500000000004</v>
      </c>
    </row>
    <row r="66" spans="1:7" s="37" customFormat="1" ht="31.5" customHeight="1">
      <c r="A66" s="158" t="s">
        <v>100</v>
      </c>
      <c r="B66" s="108" t="s">
        <v>54</v>
      </c>
      <c r="C66" s="108" t="s">
        <v>5</v>
      </c>
      <c r="D66" s="108" t="s">
        <v>3</v>
      </c>
      <c r="E66" s="108" t="s">
        <v>239</v>
      </c>
      <c r="F66" s="108" t="s">
        <v>62</v>
      </c>
      <c r="G66" s="78">
        <v>17707.9</v>
      </c>
    </row>
    <row r="67" spans="1:7" s="37" customFormat="1" ht="15.75">
      <c r="A67" s="224" t="s">
        <v>442</v>
      </c>
      <c r="B67" s="108" t="s">
        <v>54</v>
      </c>
      <c r="C67" s="108" t="s">
        <v>5</v>
      </c>
      <c r="D67" s="108" t="s">
        <v>3</v>
      </c>
      <c r="E67" s="108" t="s">
        <v>239</v>
      </c>
      <c r="F67" s="108" t="s">
        <v>63</v>
      </c>
      <c r="G67" s="78">
        <v>3677.9</v>
      </c>
    </row>
    <row r="68" spans="1:7" s="37" customFormat="1" ht="15.75">
      <c r="A68" s="159" t="s">
        <v>64</v>
      </c>
      <c r="B68" s="108" t="s">
        <v>54</v>
      </c>
      <c r="C68" s="108" t="s">
        <v>5</v>
      </c>
      <c r="D68" s="108" t="s">
        <v>3</v>
      </c>
      <c r="E68" s="108" t="s">
        <v>239</v>
      </c>
      <c r="F68" s="108" t="s">
        <v>65</v>
      </c>
      <c r="G68" s="78">
        <v>33.7</v>
      </c>
    </row>
    <row r="69" spans="1:7" s="37" customFormat="1" ht="15.75">
      <c r="A69" s="83" t="s">
        <v>211</v>
      </c>
      <c r="B69" s="79" t="s">
        <v>54</v>
      </c>
      <c r="C69" s="79" t="s">
        <v>2</v>
      </c>
      <c r="D69" s="79" t="s">
        <v>3</v>
      </c>
      <c r="E69" s="79" t="s">
        <v>240</v>
      </c>
      <c r="F69" s="79"/>
      <c r="G69" s="276">
        <f>G70</f>
        <v>205</v>
      </c>
    </row>
    <row r="70" spans="1:7" s="37" customFormat="1" ht="15.75">
      <c r="A70" s="224" t="s">
        <v>442</v>
      </c>
      <c r="B70" s="108" t="s">
        <v>54</v>
      </c>
      <c r="C70" s="108" t="s">
        <v>2</v>
      </c>
      <c r="D70" s="108" t="s">
        <v>3</v>
      </c>
      <c r="E70" s="108" t="s">
        <v>240</v>
      </c>
      <c r="F70" s="108" t="s">
        <v>63</v>
      </c>
      <c r="G70" s="78">
        <v>205</v>
      </c>
    </row>
    <row r="71" spans="1:7" s="37" customFormat="1" ht="15.75">
      <c r="A71" s="83" t="s">
        <v>109</v>
      </c>
      <c r="B71" s="79" t="s">
        <v>54</v>
      </c>
      <c r="C71" s="79" t="s">
        <v>2</v>
      </c>
      <c r="D71" s="79" t="s">
        <v>3</v>
      </c>
      <c r="E71" s="79" t="s">
        <v>241</v>
      </c>
      <c r="F71" s="79"/>
      <c r="G71" s="276">
        <f>G72</f>
        <v>160</v>
      </c>
    </row>
    <row r="72" spans="1:7" s="37" customFormat="1" ht="15.75">
      <c r="A72" s="224" t="s">
        <v>442</v>
      </c>
      <c r="B72" s="108" t="s">
        <v>54</v>
      </c>
      <c r="C72" s="108" t="s">
        <v>2</v>
      </c>
      <c r="D72" s="108" t="s">
        <v>3</v>
      </c>
      <c r="E72" s="108" t="s">
        <v>241</v>
      </c>
      <c r="F72" s="108" t="s">
        <v>63</v>
      </c>
      <c r="G72" s="78">
        <v>160</v>
      </c>
    </row>
    <row r="73" spans="1:7" s="37" customFormat="1" ht="31.5">
      <c r="A73" s="171" t="s">
        <v>111</v>
      </c>
      <c r="B73" s="79" t="s">
        <v>54</v>
      </c>
      <c r="C73" s="79" t="s">
        <v>2</v>
      </c>
      <c r="D73" s="79" t="s">
        <v>3</v>
      </c>
      <c r="E73" s="79" t="s">
        <v>242</v>
      </c>
      <c r="F73" s="79"/>
      <c r="G73" s="276">
        <f>G74</f>
        <v>5.6</v>
      </c>
    </row>
    <row r="74" spans="1:7" s="71" customFormat="1" ht="15.75">
      <c r="A74" s="224" t="s">
        <v>442</v>
      </c>
      <c r="B74" s="108" t="s">
        <v>54</v>
      </c>
      <c r="C74" s="108" t="s">
        <v>2</v>
      </c>
      <c r="D74" s="108" t="s">
        <v>3</v>
      </c>
      <c r="E74" s="108" t="s">
        <v>242</v>
      </c>
      <c r="F74" s="108" t="s">
        <v>63</v>
      </c>
      <c r="G74" s="78">
        <v>5.6</v>
      </c>
    </row>
    <row r="75" spans="1:7" s="71" customFormat="1" ht="47.25">
      <c r="A75" s="87" t="s">
        <v>201</v>
      </c>
      <c r="B75" s="79" t="s">
        <v>54</v>
      </c>
      <c r="C75" s="79" t="s">
        <v>2</v>
      </c>
      <c r="D75" s="79" t="s">
        <v>3</v>
      </c>
      <c r="E75" s="109" t="s">
        <v>243</v>
      </c>
      <c r="F75" s="79"/>
      <c r="G75" s="276">
        <f>G76</f>
        <v>624.1</v>
      </c>
    </row>
    <row r="76" spans="1:7" s="71" customFormat="1" ht="15.75">
      <c r="A76" s="224" t="s">
        <v>442</v>
      </c>
      <c r="B76" s="94" t="s">
        <v>54</v>
      </c>
      <c r="C76" s="108" t="s">
        <v>2</v>
      </c>
      <c r="D76" s="108" t="s">
        <v>3</v>
      </c>
      <c r="E76" s="110" t="s">
        <v>243</v>
      </c>
      <c r="F76" s="108" t="s">
        <v>63</v>
      </c>
      <c r="G76" s="78">
        <v>624.1</v>
      </c>
    </row>
    <row r="77" spans="1:7" s="71" customFormat="1" ht="15.75">
      <c r="A77" s="171" t="s">
        <v>110</v>
      </c>
      <c r="B77" s="275" t="s">
        <v>54</v>
      </c>
      <c r="C77" s="79" t="s">
        <v>2</v>
      </c>
      <c r="D77" s="79" t="s">
        <v>3</v>
      </c>
      <c r="E77" s="79" t="s">
        <v>446</v>
      </c>
      <c r="F77" s="79"/>
      <c r="G77" s="276">
        <f>G78</f>
        <v>5.6</v>
      </c>
    </row>
    <row r="78" spans="1:7" s="71" customFormat="1" ht="15.75">
      <c r="A78" s="224" t="s">
        <v>442</v>
      </c>
      <c r="B78" s="94" t="s">
        <v>54</v>
      </c>
      <c r="C78" s="108" t="s">
        <v>2</v>
      </c>
      <c r="D78" s="108" t="s">
        <v>3</v>
      </c>
      <c r="E78" s="108" t="s">
        <v>446</v>
      </c>
      <c r="F78" s="108" t="s">
        <v>63</v>
      </c>
      <c r="G78" s="78">
        <v>5.6</v>
      </c>
    </row>
    <row r="79" spans="1:7" s="71" customFormat="1" ht="15.75">
      <c r="A79" s="83" t="s">
        <v>103</v>
      </c>
      <c r="B79" s="79" t="s">
        <v>54</v>
      </c>
      <c r="C79" s="79" t="s">
        <v>2</v>
      </c>
      <c r="D79" s="79" t="s">
        <v>3</v>
      </c>
      <c r="E79" s="79" t="s">
        <v>244</v>
      </c>
      <c r="F79" s="79"/>
      <c r="G79" s="276">
        <f>G80+G84+G86</f>
        <v>6405.2</v>
      </c>
    </row>
    <row r="80" spans="1:7" s="71" customFormat="1" ht="15.75">
      <c r="A80" s="186" t="s">
        <v>209</v>
      </c>
      <c r="B80" s="79" t="s">
        <v>54</v>
      </c>
      <c r="C80" s="79" t="s">
        <v>2</v>
      </c>
      <c r="D80" s="79" t="s">
        <v>3</v>
      </c>
      <c r="E80" s="79" t="s">
        <v>245</v>
      </c>
      <c r="F80" s="79"/>
      <c r="G80" s="276">
        <f>G81+G82+G83</f>
        <v>6076.099999999999</v>
      </c>
    </row>
    <row r="81" spans="1:7" s="71" customFormat="1" ht="33.75" customHeight="1">
      <c r="A81" s="158" t="s">
        <v>100</v>
      </c>
      <c r="B81" s="108" t="s">
        <v>54</v>
      </c>
      <c r="C81" s="108" t="s">
        <v>2</v>
      </c>
      <c r="D81" s="108" t="s">
        <v>3</v>
      </c>
      <c r="E81" s="108" t="s">
        <v>245</v>
      </c>
      <c r="F81" s="108" t="s">
        <v>62</v>
      </c>
      <c r="G81" s="78">
        <v>5175.4</v>
      </c>
    </row>
    <row r="82" spans="1:7" s="37" customFormat="1" ht="15.75">
      <c r="A82" s="224" t="s">
        <v>442</v>
      </c>
      <c r="B82" s="108" t="s">
        <v>54</v>
      </c>
      <c r="C82" s="108" t="s">
        <v>2</v>
      </c>
      <c r="D82" s="108" t="s">
        <v>3</v>
      </c>
      <c r="E82" s="108" t="s">
        <v>245</v>
      </c>
      <c r="F82" s="108" t="s">
        <v>63</v>
      </c>
      <c r="G82" s="78">
        <v>862.8</v>
      </c>
    </row>
    <row r="83" spans="1:7" s="37" customFormat="1" ht="15.75">
      <c r="A83" s="159" t="s">
        <v>64</v>
      </c>
      <c r="B83" s="108" t="s">
        <v>54</v>
      </c>
      <c r="C83" s="108" t="s">
        <v>2</v>
      </c>
      <c r="D83" s="108" t="s">
        <v>3</v>
      </c>
      <c r="E83" s="108" t="s">
        <v>245</v>
      </c>
      <c r="F83" s="108" t="s">
        <v>65</v>
      </c>
      <c r="G83" s="78">
        <v>37.9</v>
      </c>
    </row>
    <row r="84" spans="1:7" s="37" customFormat="1" ht="15.75">
      <c r="A84" s="83" t="s">
        <v>211</v>
      </c>
      <c r="B84" s="79" t="s">
        <v>54</v>
      </c>
      <c r="C84" s="79" t="s">
        <v>2</v>
      </c>
      <c r="D84" s="79" t="s">
        <v>3</v>
      </c>
      <c r="E84" s="109" t="s">
        <v>246</v>
      </c>
      <c r="F84" s="79"/>
      <c r="G84" s="276">
        <f>G85</f>
        <v>68.5</v>
      </c>
    </row>
    <row r="85" spans="1:7" s="37" customFormat="1" ht="15.75">
      <c r="A85" s="224" t="s">
        <v>442</v>
      </c>
      <c r="B85" s="108" t="s">
        <v>54</v>
      </c>
      <c r="C85" s="108" t="s">
        <v>2</v>
      </c>
      <c r="D85" s="108" t="s">
        <v>3</v>
      </c>
      <c r="E85" s="110" t="s">
        <v>246</v>
      </c>
      <c r="F85" s="108" t="s">
        <v>63</v>
      </c>
      <c r="G85" s="78">
        <v>68.5</v>
      </c>
    </row>
    <row r="86" spans="1:7" s="37" customFormat="1" ht="47.25">
      <c r="A86" s="87" t="s">
        <v>201</v>
      </c>
      <c r="B86" s="79" t="s">
        <v>54</v>
      </c>
      <c r="C86" s="79" t="s">
        <v>2</v>
      </c>
      <c r="D86" s="79" t="s">
        <v>3</v>
      </c>
      <c r="E86" s="109" t="s">
        <v>247</v>
      </c>
      <c r="F86" s="79"/>
      <c r="G86" s="276">
        <f>G87</f>
        <v>260.6</v>
      </c>
    </row>
    <row r="87" spans="1:7" s="37" customFormat="1" ht="15.75">
      <c r="A87" s="224" t="s">
        <v>442</v>
      </c>
      <c r="B87" s="94" t="s">
        <v>54</v>
      </c>
      <c r="C87" s="108" t="s">
        <v>2</v>
      </c>
      <c r="D87" s="108" t="s">
        <v>3</v>
      </c>
      <c r="E87" s="110" t="s">
        <v>247</v>
      </c>
      <c r="F87" s="108" t="s">
        <v>63</v>
      </c>
      <c r="G87" s="78">
        <v>260.6</v>
      </c>
    </row>
    <row r="88" spans="1:7" s="37" customFormat="1" ht="31.5">
      <c r="A88" s="85" t="s">
        <v>214</v>
      </c>
      <c r="B88" s="275" t="s">
        <v>54</v>
      </c>
      <c r="C88" s="79" t="s">
        <v>2</v>
      </c>
      <c r="D88" s="79" t="s">
        <v>3</v>
      </c>
      <c r="E88" s="109" t="s">
        <v>213</v>
      </c>
      <c r="F88" s="79"/>
      <c r="G88" s="276">
        <f>G89+G93</f>
        <v>434.5</v>
      </c>
    </row>
    <row r="89" spans="1:7" s="71" customFormat="1" ht="31.5">
      <c r="A89" s="87" t="s">
        <v>448</v>
      </c>
      <c r="B89" s="275" t="s">
        <v>54</v>
      </c>
      <c r="C89" s="79" t="s">
        <v>2</v>
      </c>
      <c r="D89" s="79" t="s">
        <v>3</v>
      </c>
      <c r="E89" s="88" t="s">
        <v>218</v>
      </c>
      <c r="F89" s="79"/>
      <c r="G89" s="276">
        <f>G90</f>
        <v>169.4</v>
      </c>
    </row>
    <row r="90" spans="1:7" s="71" customFormat="1" ht="31.5">
      <c r="A90" s="87" t="s">
        <v>104</v>
      </c>
      <c r="B90" s="275" t="s">
        <v>54</v>
      </c>
      <c r="C90" s="79" t="s">
        <v>2</v>
      </c>
      <c r="D90" s="79" t="s">
        <v>3</v>
      </c>
      <c r="E90" s="88" t="s">
        <v>219</v>
      </c>
      <c r="F90" s="79"/>
      <c r="G90" s="276">
        <f>G91</f>
        <v>169.4</v>
      </c>
    </row>
    <row r="91" spans="1:7" s="71" customFormat="1" ht="31.5">
      <c r="A91" s="170" t="s">
        <v>221</v>
      </c>
      <c r="B91" s="275" t="s">
        <v>54</v>
      </c>
      <c r="C91" s="79" t="s">
        <v>2</v>
      </c>
      <c r="D91" s="79" t="s">
        <v>3</v>
      </c>
      <c r="E91" s="88" t="s">
        <v>220</v>
      </c>
      <c r="F91" s="79"/>
      <c r="G91" s="276">
        <f>G92</f>
        <v>169.4</v>
      </c>
    </row>
    <row r="92" spans="1:7" s="71" customFormat="1" ht="15.75">
      <c r="A92" s="224" t="s">
        <v>442</v>
      </c>
      <c r="B92" s="94" t="s">
        <v>54</v>
      </c>
      <c r="C92" s="108" t="s">
        <v>2</v>
      </c>
      <c r="D92" s="108" t="s">
        <v>3</v>
      </c>
      <c r="E92" s="157" t="s">
        <v>220</v>
      </c>
      <c r="F92" s="108" t="s">
        <v>63</v>
      </c>
      <c r="G92" s="78">
        <v>169.4</v>
      </c>
    </row>
    <row r="93" spans="1:7" s="71" customFormat="1" ht="31.5">
      <c r="A93" s="87" t="s">
        <v>222</v>
      </c>
      <c r="B93" s="79" t="s">
        <v>54</v>
      </c>
      <c r="C93" s="79" t="s">
        <v>2</v>
      </c>
      <c r="D93" s="79" t="s">
        <v>3</v>
      </c>
      <c r="E93" s="79" t="s">
        <v>223</v>
      </c>
      <c r="F93" s="108"/>
      <c r="G93" s="276">
        <f>G94</f>
        <v>265.1</v>
      </c>
    </row>
    <row r="94" spans="1:7" s="71" customFormat="1" ht="31.5">
      <c r="A94" s="87" t="s">
        <v>119</v>
      </c>
      <c r="B94" s="79" t="s">
        <v>54</v>
      </c>
      <c r="C94" s="79" t="s">
        <v>2</v>
      </c>
      <c r="D94" s="79" t="s">
        <v>3</v>
      </c>
      <c r="E94" s="79" t="s">
        <v>224</v>
      </c>
      <c r="F94" s="108"/>
      <c r="G94" s="276">
        <f>G95</f>
        <v>265.1</v>
      </c>
    </row>
    <row r="95" spans="1:7" s="71" customFormat="1" ht="31.5">
      <c r="A95" s="170" t="s">
        <v>221</v>
      </c>
      <c r="B95" s="79" t="s">
        <v>54</v>
      </c>
      <c r="C95" s="79" t="s">
        <v>5</v>
      </c>
      <c r="D95" s="79" t="s">
        <v>3</v>
      </c>
      <c r="E95" s="79" t="s">
        <v>225</v>
      </c>
      <c r="F95" s="108"/>
      <c r="G95" s="276">
        <f>G96</f>
        <v>265.1</v>
      </c>
    </row>
    <row r="96" spans="1:7" s="71" customFormat="1" ht="34.5" customHeight="1">
      <c r="A96" s="158" t="s">
        <v>100</v>
      </c>
      <c r="B96" s="108" t="s">
        <v>54</v>
      </c>
      <c r="C96" s="108" t="s">
        <v>2</v>
      </c>
      <c r="D96" s="108" t="s">
        <v>3</v>
      </c>
      <c r="E96" s="108" t="s">
        <v>225</v>
      </c>
      <c r="F96" s="108" t="s">
        <v>62</v>
      </c>
      <c r="G96" s="78">
        <v>265.1</v>
      </c>
    </row>
    <row r="97" spans="1:7" s="37" customFormat="1" ht="47.25">
      <c r="A97" s="90" t="s">
        <v>449</v>
      </c>
      <c r="B97" s="79" t="s">
        <v>54</v>
      </c>
      <c r="C97" s="79" t="s">
        <v>2</v>
      </c>
      <c r="D97" s="79" t="s">
        <v>3</v>
      </c>
      <c r="E97" s="79" t="s">
        <v>248</v>
      </c>
      <c r="F97" s="79"/>
      <c r="G97" s="276">
        <f>G98</f>
        <v>1870.4</v>
      </c>
    </row>
    <row r="98" spans="1:7" s="37" customFormat="1" ht="31.5">
      <c r="A98" s="91" t="s">
        <v>112</v>
      </c>
      <c r="B98" s="79" t="s">
        <v>54</v>
      </c>
      <c r="C98" s="79" t="s">
        <v>2</v>
      </c>
      <c r="D98" s="79" t="s">
        <v>3</v>
      </c>
      <c r="E98" s="79" t="s">
        <v>249</v>
      </c>
      <c r="F98" s="162"/>
      <c r="G98" s="276">
        <f>G99+G101</f>
        <v>1870.4</v>
      </c>
    </row>
    <row r="99" spans="1:7" s="37" customFormat="1" ht="15.75">
      <c r="A99" s="86" t="s">
        <v>106</v>
      </c>
      <c r="B99" s="79" t="s">
        <v>54</v>
      </c>
      <c r="C99" s="79" t="s">
        <v>2</v>
      </c>
      <c r="D99" s="79" t="s">
        <v>3</v>
      </c>
      <c r="E99" s="79" t="s">
        <v>250</v>
      </c>
      <c r="F99" s="79"/>
      <c r="G99" s="276">
        <f>G100</f>
        <v>1568.8</v>
      </c>
    </row>
    <row r="100" spans="1:7" s="37" customFormat="1" ht="15.75">
      <c r="A100" s="224" t="s">
        <v>442</v>
      </c>
      <c r="B100" s="108" t="s">
        <v>54</v>
      </c>
      <c r="C100" s="108" t="s">
        <v>2</v>
      </c>
      <c r="D100" s="108" t="s">
        <v>3</v>
      </c>
      <c r="E100" s="108" t="s">
        <v>250</v>
      </c>
      <c r="F100" s="108" t="s">
        <v>63</v>
      </c>
      <c r="G100" s="78">
        <v>1568.8</v>
      </c>
    </row>
    <row r="101" spans="1:7" s="37" customFormat="1" ht="15.75">
      <c r="A101" s="146" t="s">
        <v>378</v>
      </c>
      <c r="B101" s="79" t="s">
        <v>54</v>
      </c>
      <c r="C101" s="79" t="s">
        <v>2</v>
      </c>
      <c r="D101" s="79" t="s">
        <v>3</v>
      </c>
      <c r="E101" s="79" t="s">
        <v>380</v>
      </c>
      <c r="F101" s="79"/>
      <c r="G101" s="276">
        <f>G102</f>
        <v>301.6</v>
      </c>
    </row>
    <row r="102" spans="1:7" s="37" customFormat="1" ht="15.75">
      <c r="A102" s="224" t="s">
        <v>442</v>
      </c>
      <c r="B102" s="108" t="s">
        <v>54</v>
      </c>
      <c r="C102" s="108" t="s">
        <v>2</v>
      </c>
      <c r="D102" s="108" t="s">
        <v>3</v>
      </c>
      <c r="E102" s="108" t="s">
        <v>380</v>
      </c>
      <c r="F102" s="108" t="s">
        <v>63</v>
      </c>
      <c r="G102" s="78">
        <v>301.6</v>
      </c>
    </row>
    <row r="103" spans="1:7" s="37" customFormat="1" ht="18.75">
      <c r="A103" s="92" t="s">
        <v>49</v>
      </c>
      <c r="B103" s="150" t="s">
        <v>54</v>
      </c>
      <c r="C103" s="150" t="s">
        <v>2</v>
      </c>
      <c r="D103" s="150" t="s">
        <v>10</v>
      </c>
      <c r="E103" s="150"/>
      <c r="F103" s="150"/>
      <c r="G103" s="151">
        <f>G104</f>
        <v>38218.2</v>
      </c>
    </row>
    <row r="104" spans="1:7" s="37" customFormat="1" ht="15.75">
      <c r="A104" s="86" t="s">
        <v>204</v>
      </c>
      <c r="B104" s="79" t="s">
        <v>54</v>
      </c>
      <c r="C104" s="79" t="s">
        <v>2</v>
      </c>
      <c r="D104" s="79" t="s">
        <v>10</v>
      </c>
      <c r="E104" s="79" t="s">
        <v>205</v>
      </c>
      <c r="F104" s="79"/>
      <c r="G104" s="276">
        <f>G105</f>
        <v>38218.2</v>
      </c>
    </row>
    <row r="105" spans="1:7" s="37" customFormat="1" ht="15.75">
      <c r="A105" s="83" t="s">
        <v>113</v>
      </c>
      <c r="B105" s="79" t="s">
        <v>54</v>
      </c>
      <c r="C105" s="79" t="s">
        <v>2</v>
      </c>
      <c r="D105" s="79" t="s">
        <v>10</v>
      </c>
      <c r="E105" s="79" t="s">
        <v>251</v>
      </c>
      <c r="F105" s="79"/>
      <c r="G105" s="276">
        <f>G106+G108+G112</f>
        <v>38218.2</v>
      </c>
    </row>
    <row r="106" spans="1:7" s="37" customFormat="1" ht="15.75">
      <c r="A106" s="170" t="s">
        <v>253</v>
      </c>
      <c r="B106" s="79" t="s">
        <v>54</v>
      </c>
      <c r="C106" s="79" t="s">
        <v>2</v>
      </c>
      <c r="D106" s="79" t="s">
        <v>10</v>
      </c>
      <c r="E106" s="79" t="s">
        <v>252</v>
      </c>
      <c r="F106" s="79"/>
      <c r="G106" s="276">
        <f>G107</f>
        <v>2389.3</v>
      </c>
    </row>
    <row r="107" spans="1:7" s="37" customFormat="1" ht="31.5" customHeight="1">
      <c r="A107" s="158" t="s">
        <v>100</v>
      </c>
      <c r="B107" s="108" t="s">
        <v>54</v>
      </c>
      <c r="C107" s="108" t="s">
        <v>2</v>
      </c>
      <c r="D107" s="108" t="s">
        <v>10</v>
      </c>
      <c r="E107" s="108" t="s">
        <v>252</v>
      </c>
      <c r="F107" s="108" t="s">
        <v>62</v>
      </c>
      <c r="G107" s="78">
        <v>2389.3</v>
      </c>
    </row>
    <row r="108" spans="1:7" s="37" customFormat="1" ht="18" customHeight="1">
      <c r="A108" s="170" t="s">
        <v>254</v>
      </c>
      <c r="B108" s="79" t="s">
        <v>54</v>
      </c>
      <c r="C108" s="79" t="s">
        <v>5</v>
      </c>
      <c r="D108" s="79" t="s">
        <v>10</v>
      </c>
      <c r="E108" s="79" t="s">
        <v>255</v>
      </c>
      <c r="F108" s="79"/>
      <c r="G108" s="276">
        <f>G110+G109+G111</f>
        <v>409.5</v>
      </c>
    </row>
    <row r="109" spans="1:7" s="37" customFormat="1" ht="30.75" customHeight="1">
      <c r="A109" s="158" t="s">
        <v>100</v>
      </c>
      <c r="B109" s="108" t="s">
        <v>54</v>
      </c>
      <c r="C109" s="108" t="s">
        <v>2</v>
      </c>
      <c r="D109" s="108" t="s">
        <v>10</v>
      </c>
      <c r="E109" s="108" t="s">
        <v>255</v>
      </c>
      <c r="F109" s="108" t="s">
        <v>62</v>
      </c>
      <c r="G109" s="78">
        <v>290</v>
      </c>
    </row>
    <row r="110" spans="1:7" s="37" customFormat="1" ht="15.75">
      <c r="A110" s="224" t="s">
        <v>442</v>
      </c>
      <c r="B110" s="108" t="s">
        <v>54</v>
      </c>
      <c r="C110" s="108" t="s">
        <v>2</v>
      </c>
      <c r="D110" s="108" t="s">
        <v>10</v>
      </c>
      <c r="E110" s="108" t="s">
        <v>255</v>
      </c>
      <c r="F110" s="108" t="s">
        <v>63</v>
      </c>
      <c r="G110" s="78">
        <v>117.5</v>
      </c>
    </row>
    <row r="111" spans="1:7" s="37" customFormat="1" ht="15.75">
      <c r="A111" s="159" t="s">
        <v>64</v>
      </c>
      <c r="B111" s="108" t="s">
        <v>54</v>
      </c>
      <c r="C111" s="108" t="s">
        <v>2</v>
      </c>
      <c r="D111" s="108" t="s">
        <v>10</v>
      </c>
      <c r="E111" s="108" t="s">
        <v>255</v>
      </c>
      <c r="F111" s="108" t="s">
        <v>65</v>
      </c>
      <c r="G111" s="78">
        <v>2</v>
      </c>
    </row>
    <row r="112" spans="1:7" s="37" customFormat="1" ht="15.75">
      <c r="A112" s="186" t="s">
        <v>209</v>
      </c>
      <c r="B112" s="79" t="s">
        <v>54</v>
      </c>
      <c r="C112" s="79" t="s">
        <v>2</v>
      </c>
      <c r="D112" s="79" t="s">
        <v>10</v>
      </c>
      <c r="E112" s="79" t="s">
        <v>256</v>
      </c>
      <c r="F112" s="79"/>
      <c r="G112" s="276">
        <f>G113+G114+G115</f>
        <v>35419.399999999994</v>
      </c>
    </row>
    <row r="113" spans="1:7" s="37" customFormat="1" ht="28.5" customHeight="1">
      <c r="A113" s="158" t="s">
        <v>100</v>
      </c>
      <c r="B113" s="108" t="s">
        <v>54</v>
      </c>
      <c r="C113" s="108" t="s">
        <v>2</v>
      </c>
      <c r="D113" s="108" t="s">
        <v>10</v>
      </c>
      <c r="E113" s="108" t="s">
        <v>256</v>
      </c>
      <c r="F113" s="108" t="s">
        <v>62</v>
      </c>
      <c r="G113" s="78">
        <v>33806.1</v>
      </c>
    </row>
    <row r="114" spans="1:7" s="37" customFormat="1" ht="15.75">
      <c r="A114" s="224" t="s">
        <v>442</v>
      </c>
      <c r="B114" s="108" t="s">
        <v>54</v>
      </c>
      <c r="C114" s="108" t="s">
        <v>2</v>
      </c>
      <c r="D114" s="108" t="s">
        <v>10</v>
      </c>
      <c r="E114" s="108" t="s">
        <v>256</v>
      </c>
      <c r="F114" s="108" t="s">
        <v>63</v>
      </c>
      <c r="G114" s="78">
        <v>1609.7</v>
      </c>
    </row>
    <row r="115" spans="1:7" s="37" customFormat="1" ht="15.75">
      <c r="A115" s="159" t="s">
        <v>64</v>
      </c>
      <c r="B115" s="108" t="s">
        <v>54</v>
      </c>
      <c r="C115" s="108" t="s">
        <v>2</v>
      </c>
      <c r="D115" s="108" t="s">
        <v>10</v>
      </c>
      <c r="E115" s="108" t="s">
        <v>256</v>
      </c>
      <c r="F115" s="108" t="s">
        <v>65</v>
      </c>
      <c r="G115" s="78">
        <v>3.6</v>
      </c>
    </row>
    <row r="116" spans="1:7" s="37" customFormat="1" ht="18.75">
      <c r="A116" s="38" t="s">
        <v>27</v>
      </c>
      <c r="B116" s="39" t="s">
        <v>54</v>
      </c>
      <c r="C116" s="39" t="s">
        <v>28</v>
      </c>
      <c r="D116" s="31"/>
      <c r="E116" s="31"/>
      <c r="F116" s="31"/>
      <c r="G116" s="151">
        <f>G117</f>
        <v>107.7</v>
      </c>
    </row>
    <row r="117" spans="1:7" s="37" customFormat="1" ht="18.75">
      <c r="A117" s="50" t="s">
        <v>30</v>
      </c>
      <c r="B117" s="39" t="s">
        <v>54</v>
      </c>
      <c r="C117" s="39" t="s">
        <v>28</v>
      </c>
      <c r="D117" s="39" t="s">
        <v>17</v>
      </c>
      <c r="E117" s="39"/>
      <c r="F117" s="30"/>
      <c r="G117" s="151">
        <f>G118</f>
        <v>107.7</v>
      </c>
    </row>
    <row r="118" spans="1:7" s="37" customFormat="1" ht="15.75">
      <c r="A118" s="95" t="s">
        <v>76</v>
      </c>
      <c r="B118" s="31" t="s">
        <v>54</v>
      </c>
      <c r="C118" s="31" t="s">
        <v>28</v>
      </c>
      <c r="D118" s="31" t="s">
        <v>17</v>
      </c>
      <c r="E118" s="31" t="s">
        <v>300</v>
      </c>
      <c r="F118" s="30"/>
      <c r="G118" s="276">
        <f>G119</f>
        <v>107.7</v>
      </c>
    </row>
    <row r="119" spans="1:7" s="37" customFormat="1" ht="15.75">
      <c r="A119" s="95" t="s">
        <v>129</v>
      </c>
      <c r="B119" s="31" t="s">
        <v>54</v>
      </c>
      <c r="C119" s="31" t="s">
        <v>28</v>
      </c>
      <c r="D119" s="31" t="s">
        <v>17</v>
      </c>
      <c r="E119" s="31" t="s">
        <v>301</v>
      </c>
      <c r="F119" s="31"/>
      <c r="G119" s="276">
        <f>G120</f>
        <v>107.7</v>
      </c>
    </row>
    <row r="120" spans="1:7" s="37" customFormat="1" ht="31.5">
      <c r="A120" s="66" t="s">
        <v>130</v>
      </c>
      <c r="B120" s="31" t="s">
        <v>54</v>
      </c>
      <c r="C120" s="31" t="s">
        <v>28</v>
      </c>
      <c r="D120" s="31" t="s">
        <v>17</v>
      </c>
      <c r="E120" s="31" t="s">
        <v>302</v>
      </c>
      <c r="F120" s="2"/>
      <c r="G120" s="276">
        <f>G121</f>
        <v>107.7</v>
      </c>
    </row>
    <row r="121" spans="1:7" s="37" customFormat="1" ht="47.25">
      <c r="A121" s="158" t="s">
        <v>100</v>
      </c>
      <c r="B121" s="108" t="s">
        <v>54</v>
      </c>
      <c r="C121" s="108" t="s">
        <v>28</v>
      </c>
      <c r="D121" s="108" t="s">
        <v>17</v>
      </c>
      <c r="E121" s="110" t="s">
        <v>302</v>
      </c>
      <c r="F121" s="30" t="s">
        <v>62</v>
      </c>
      <c r="G121" s="78">
        <v>107.7</v>
      </c>
    </row>
    <row r="122" spans="1:7" ht="37.5">
      <c r="A122" s="160" t="s">
        <v>188</v>
      </c>
      <c r="B122" s="163">
        <v>903</v>
      </c>
      <c r="C122" s="275"/>
      <c r="D122" s="275"/>
      <c r="E122" s="275"/>
      <c r="F122" s="275"/>
      <c r="G122" s="151">
        <f>G123+G284</f>
        <v>600640.9</v>
      </c>
    </row>
    <row r="123" spans="1:7" ht="18.75">
      <c r="A123" s="92" t="s">
        <v>184</v>
      </c>
      <c r="B123" s="164" t="s">
        <v>35</v>
      </c>
      <c r="C123" s="150" t="s">
        <v>6</v>
      </c>
      <c r="D123" s="275"/>
      <c r="E123" s="275"/>
      <c r="F123" s="275"/>
      <c r="G123" s="165">
        <f>G124+G172+G220+G228+G259</f>
        <v>599073</v>
      </c>
    </row>
    <row r="124" spans="1:7" ht="21.75" customHeight="1">
      <c r="A124" s="160" t="s">
        <v>13</v>
      </c>
      <c r="B124" s="163">
        <v>903</v>
      </c>
      <c r="C124" s="150" t="s">
        <v>6</v>
      </c>
      <c r="D124" s="150" t="s">
        <v>3</v>
      </c>
      <c r="E124" s="150"/>
      <c r="F124" s="150"/>
      <c r="G124" s="151">
        <f>G125+G157+G167</f>
        <v>191319.7</v>
      </c>
    </row>
    <row r="125" spans="1:7" ht="18.75" customHeight="1">
      <c r="A125" s="90" t="s">
        <v>216</v>
      </c>
      <c r="B125" s="275" t="s">
        <v>35</v>
      </c>
      <c r="C125" s="79" t="s">
        <v>6</v>
      </c>
      <c r="D125" s="79" t="s">
        <v>3</v>
      </c>
      <c r="E125" s="79" t="s">
        <v>257</v>
      </c>
      <c r="F125" s="79"/>
      <c r="G125" s="276">
        <f>G126+G153+G146+G150</f>
        <v>188195.4</v>
      </c>
    </row>
    <row r="126" spans="1:7" ht="33.75" customHeight="1">
      <c r="A126" s="90" t="s">
        <v>114</v>
      </c>
      <c r="B126" s="275" t="s">
        <v>35</v>
      </c>
      <c r="C126" s="79" t="s">
        <v>6</v>
      </c>
      <c r="D126" s="79" t="s">
        <v>3</v>
      </c>
      <c r="E126" s="79" t="s">
        <v>258</v>
      </c>
      <c r="F126" s="79"/>
      <c r="G126" s="276">
        <f>G127+G132+G135+G138+G142+G144</f>
        <v>184464</v>
      </c>
    </row>
    <row r="127" spans="1:7" ht="15.75">
      <c r="A127" s="186" t="s">
        <v>209</v>
      </c>
      <c r="B127" s="275" t="s">
        <v>35</v>
      </c>
      <c r="C127" s="79" t="s">
        <v>6</v>
      </c>
      <c r="D127" s="79" t="s">
        <v>3</v>
      </c>
      <c r="E127" s="79" t="s">
        <v>259</v>
      </c>
      <c r="F127" s="79"/>
      <c r="G127" s="276">
        <f>G128+G129+G130+G131</f>
        <v>51677</v>
      </c>
    </row>
    <row r="128" spans="1:7" s="76" customFormat="1" ht="30" customHeight="1">
      <c r="A128" s="158" t="s">
        <v>100</v>
      </c>
      <c r="B128" s="94" t="s">
        <v>35</v>
      </c>
      <c r="C128" s="108" t="s">
        <v>6</v>
      </c>
      <c r="D128" s="108" t="s">
        <v>3</v>
      </c>
      <c r="E128" s="108" t="s">
        <v>259</v>
      </c>
      <c r="F128" s="108" t="s">
        <v>62</v>
      </c>
      <c r="G128" s="78">
        <v>5092.8</v>
      </c>
    </row>
    <row r="129" spans="1:7" s="76" customFormat="1" ht="15.75">
      <c r="A129" s="224" t="s">
        <v>442</v>
      </c>
      <c r="B129" s="94" t="s">
        <v>35</v>
      </c>
      <c r="C129" s="108" t="s">
        <v>6</v>
      </c>
      <c r="D129" s="108" t="s">
        <v>3</v>
      </c>
      <c r="E129" s="108" t="s">
        <v>259</v>
      </c>
      <c r="F129" s="108" t="s">
        <v>63</v>
      </c>
      <c r="G129" s="78">
        <v>38748.7</v>
      </c>
    </row>
    <row r="130" spans="1:7" s="76" customFormat="1" ht="17.25" customHeight="1">
      <c r="A130" s="89" t="s">
        <v>80</v>
      </c>
      <c r="B130" s="94" t="s">
        <v>35</v>
      </c>
      <c r="C130" s="108" t="s">
        <v>6</v>
      </c>
      <c r="D130" s="108" t="s">
        <v>3</v>
      </c>
      <c r="E130" s="108" t="s">
        <v>259</v>
      </c>
      <c r="F130" s="108" t="s">
        <v>56</v>
      </c>
      <c r="G130" s="78">
        <v>7279.2</v>
      </c>
    </row>
    <row r="131" spans="1:7" s="76" customFormat="1" ht="15.75">
      <c r="A131" s="159" t="s">
        <v>64</v>
      </c>
      <c r="B131" s="94" t="s">
        <v>35</v>
      </c>
      <c r="C131" s="108" t="s">
        <v>6</v>
      </c>
      <c r="D131" s="108" t="s">
        <v>3</v>
      </c>
      <c r="E131" s="108" t="s">
        <v>259</v>
      </c>
      <c r="F131" s="108" t="s">
        <v>65</v>
      </c>
      <c r="G131" s="78">
        <v>556.3</v>
      </c>
    </row>
    <row r="132" spans="1:7" ht="31.5">
      <c r="A132" s="85" t="s">
        <v>115</v>
      </c>
      <c r="B132" s="275" t="s">
        <v>35</v>
      </c>
      <c r="C132" s="79" t="s">
        <v>6</v>
      </c>
      <c r="D132" s="79" t="s">
        <v>3</v>
      </c>
      <c r="E132" s="109" t="s">
        <v>260</v>
      </c>
      <c r="F132" s="79"/>
      <c r="G132" s="276">
        <f>G133+G134</f>
        <v>1601.1</v>
      </c>
    </row>
    <row r="133" spans="1:7" ht="15.75">
      <c r="A133" s="224" t="s">
        <v>442</v>
      </c>
      <c r="B133" s="94" t="s">
        <v>35</v>
      </c>
      <c r="C133" s="108" t="s">
        <v>6</v>
      </c>
      <c r="D133" s="108" t="s">
        <v>3</v>
      </c>
      <c r="E133" s="110" t="s">
        <v>260</v>
      </c>
      <c r="F133" s="108" t="s">
        <v>63</v>
      </c>
      <c r="G133" s="78">
        <v>1328.1</v>
      </c>
    </row>
    <row r="134" spans="1:7" ht="18" customHeight="1">
      <c r="A134" s="89" t="s">
        <v>80</v>
      </c>
      <c r="B134" s="94" t="s">
        <v>35</v>
      </c>
      <c r="C134" s="108" t="s">
        <v>6</v>
      </c>
      <c r="D134" s="108" t="s">
        <v>3</v>
      </c>
      <c r="E134" s="110" t="s">
        <v>260</v>
      </c>
      <c r="F134" s="108" t="s">
        <v>56</v>
      </c>
      <c r="G134" s="78">
        <v>273</v>
      </c>
    </row>
    <row r="135" spans="1:7" ht="48" customHeight="1">
      <c r="A135" s="87" t="s">
        <v>201</v>
      </c>
      <c r="B135" s="275" t="s">
        <v>35</v>
      </c>
      <c r="C135" s="79" t="s">
        <v>6</v>
      </c>
      <c r="D135" s="79" t="s">
        <v>3</v>
      </c>
      <c r="E135" s="109" t="s">
        <v>261</v>
      </c>
      <c r="F135" s="79"/>
      <c r="G135" s="276">
        <f>G136+G137</f>
        <v>12190.9</v>
      </c>
    </row>
    <row r="136" spans="1:7" ht="18" customHeight="1">
      <c r="A136" s="224" t="s">
        <v>442</v>
      </c>
      <c r="B136" s="94" t="s">
        <v>35</v>
      </c>
      <c r="C136" s="108" t="s">
        <v>6</v>
      </c>
      <c r="D136" s="108" t="s">
        <v>3</v>
      </c>
      <c r="E136" s="110" t="s">
        <v>261</v>
      </c>
      <c r="F136" s="108" t="s">
        <v>63</v>
      </c>
      <c r="G136" s="78">
        <v>10069.3</v>
      </c>
    </row>
    <row r="137" spans="1:7" ht="18" customHeight="1">
      <c r="A137" s="89" t="s">
        <v>80</v>
      </c>
      <c r="B137" s="94" t="s">
        <v>35</v>
      </c>
      <c r="C137" s="108" t="s">
        <v>6</v>
      </c>
      <c r="D137" s="108" t="s">
        <v>3</v>
      </c>
      <c r="E137" s="110" t="s">
        <v>261</v>
      </c>
      <c r="F137" s="108" t="s">
        <v>56</v>
      </c>
      <c r="G137" s="78">
        <v>2121.6</v>
      </c>
    </row>
    <row r="138" spans="1:7" ht="48" customHeight="1">
      <c r="A138" s="170" t="s">
        <v>262</v>
      </c>
      <c r="B138" s="275" t="s">
        <v>35</v>
      </c>
      <c r="C138" s="79" t="s">
        <v>6</v>
      </c>
      <c r="D138" s="79" t="s">
        <v>3</v>
      </c>
      <c r="E138" s="109" t="s">
        <v>263</v>
      </c>
      <c r="F138" s="79"/>
      <c r="G138" s="276">
        <f>G140+G141+G139</f>
        <v>118292</v>
      </c>
    </row>
    <row r="139" spans="1:7" ht="35.25" customHeight="1">
      <c r="A139" s="158" t="s">
        <v>100</v>
      </c>
      <c r="B139" s="94" t="s">
        <v>35</v>
      </c>
      <c r="C139" s="108" t="s">
        <v>6</v>
      </c>
      <c r="D139" s="108" t="s">
        <v>3</v>
      </c>
      <c r="E139" s="110" t="s">
        <v>263</v>
      </c>
      <c r="F139" s="108" t="s">
        <v>62</v>
      </c>
      <c r="G139" s="78">
        <v>89849.5</v>
      </c>
    </row>
    <row r="140" spans="1:7" ht="18" customHeight="1">
      <c r="A140" s="224" t="s">
        <v>442</v>
      </c>
      <c r="B140" s="94" t="s">
        <v>35</v>
      </c>
      <c r="C140" s="108" t="s">
        <v>6</v>
      </c>
      <c r="D140" s="108" t="s">
        <v>3</v>
      </c>
      <c r="E140" s="110" t="s">
        <v>263</v>
      </c>
      <c r="F140" s="108" t="s">
        <v>63</v>
      </c>
      <c r="G140" s="78">
        <v>461.5</v>
      </c>
    </row>
    <row r="141" spans="1:7" ht="18" customHeight="1">
      <c r="A141" s="89" t="s">
        <v>80</v>
      </c>
      <c r="B141" s="94" t="s">
        <v>35</v>
      </c>
      <c r="C141" s="108" t="s">
        <v>6</v>
      </c>
      <c r="D141" s="108" t="s">
        <v>3</v>
      </c>
      <c r="E141" s="110" t="s">
        <v>263</v>
      </c>
      <c r="F141" s="108" t="s">
        <v>56</v>
      </c>
      <c r="G141" s="78">
        <v>27981</v>
      </c>
    </row>
    <row r="142" spans="1:7" s="76" customFormat="1" ht="31.5">
      <c r="A142" s="85" t="s">
        <v>116</v>
      </c>
      <c r="B142" s="275" t="s">
        <v>35</v>
      </c>
      <c r="C142" s="79" t="s">
        <v>6</v>
      </c>
      <c r="D142" s="79" t="s">
        <v>3</v>
      </c>
      <c r="E142" s="109" t="s">
        <v>264</v>
      </c>
      <c r="F142" s="79"/>
      <c r="G142" s="276">
        <f>G143</f>
        <v>503</v>
      </c>
    </row>
    <row r="143" spans="1:7" s="76" customFormat="1" ht="15.75">
      <c r="A143" s="224" t="s">
        <v>442</v>
      </c>
      <c r="B143" s="94" t="s">
        <v>35</v>
      </c>
      <c r="C143" s="108" t="s">
        <v>6</v>
      </c>
      <c r="D143" s="108" t="s">
        <v>3</v>
      </c>
      <c r="E143" s="110" t="s">
        <v>264</v>
      </c>
      <c r="F143" s="108" t="s">
        <v>63</v>
      </c>
      <c r="G143" s="78">
        <v>503</v>
      </c>
    </row>
    <row r="144" spans="1:7" s="76" customFormat="1" ht="47.25">
      <c r="A144" s="277" t="s">
        <v>265</v>
      </c>
      <c r="B144" s="275" t="s">
        <v>35</v>
      </c>
      <c r="C144" s="79" t="s">
        <v>6</v>
      </c>
      <c r="D144" s="79" t="s">
        <v>3</v>
      </c>
      <c r="E144" s="109" t="s">
        <v>266</v>
      </c>
      <c r="F144" s="79"/>
      <c r="G144" s="276">
        <f>G145</f>
        <v>200</v>
      </c>
    </row>
    <row r="145" spans="1:7" s="76" customFormat="1" ht="15.75">
      <c r="A145" s="224" t="s">
        <v>442</v>
      </c>
      <c r="B145" s="94" t="s">
        <v>35</v>
      </c>
      <c r="C145" s="108" t="s">
        <v>6</v>
      </c>
      <c r="D145" s="108" t="s">
        <v>3</v>
      </c>
      <c r="E145" s="110" t="s">
        <v>266</v>
      </c>
      <c r="F145" s="108" t="s">
        <v>63</v>
      </c>
      <c r="G145" s="78">
        <v>200</v>
      </c>
    </row>
    <row r="146" spans="1:7" s="76" customFormat="1" ht="31.5">
      <c r="A146" s="187" t="s">
        <v>267</v>
      </c>
      <c r="B146" s="275" t="s">
        <v>35</v>
      </c>
      <c r="C146" s="79" t="s">
        <v>6</v>
      </c>
      <c r="D146" s="79" t="s">
        <v>3</v>
      </c>
      <c r="E146" s="109" t="s">
        <v>268</v>
      </c>
      <c r="F146" s="79"/>
      <c r="G146" s="276">
        <f>G147</f>
        <v>14.600000000000001</v>
      </c>
    </row>
    <row r="147" spans="1:7" s="76" customFormat="1" ht="15.75">
      <c r="A147" s="188" t="s">
        <v>270</v>
      </c>
      <c r="B147" s="275" t="s">
        <v>35</v>
      </c>
      <c r="C147" s="79" t="s">
        <v>6</v>
      </c>
      <c r="D147" s="79" t="s">
        <v>3</v>
      </c>
      <c r="E147" s="109" t="s">
        <v>269</v>
      </c>
      <c r="F147" s="79"/>
      <c r="G147" s="276">
        <f>G148+G149</f>
        <v>14.600000000000001</v>
      </c>
    </row>
    <row r="148" spans="1:7" s="76" customFormat="1" ht="15.75">
      <c r="A148" s="224" t="s">
        <v>442</v>
      </c>
      <c r="B148" s="94" t="s">
        <v>35</v>
      </c>
      <c r="C148" s="108" t="s">
        <v>6</v>
      </c>
      <c r="D148" s="108" t="s">
        <v>3</v>
      </c>
      <c r="E148" s="110" t="s">
        <v>269</v>
      </c>
      <c r="F148" s="108" t="s">
        <v>63</v>
      </c>
      <c r="G148" s="78">
        <v>7.2</v>
      </c>
    </row>
    <row r="149" spans="1:7" s="76" customFormat="1" ht="15.75">
      <c r="A149" s="89" t="s">
        <v>80</v>
      </c>
      <c r="B149" s="94" t="s">
        <v>35</v>
      </c>
      <c r="C149" s="108" t="s">
        <v>6</v>
      </c>
      <c r="D149" s="108" t="s">
        <v>3</v>
      </c>
      <c r="E149" s="110" t="s">
        <v>269</v>
      </c>
      <c r="F149" s="108" t="s">
        <v>56</v>
      </c>
      <c r="G149" s="78">
        <v>7.4</v>
      </c>
    </row>
    <row r="150" spans="1:7" s="76" customFormat="1" ht="31.5">
      <c r="A150" s="85" t="s">
        <v>126</v>
      </c>
      <c r="B150" s="32" t="s">
        <v>35</v>
      </c>
      <c r="C150" s="31" t="s">
        <v>6</v>
      </c>
      <c r="D150" s="31" t="s">
        <v>3</v>
      </c>
      <c r="E150" s="31" t="s">
        <v>292</v>
      </c>
      <c r="F150" s="108"/>
      <c r="G150" s="276">
        <f>G151</f>
        <v>21.8</v>
      </c>
    </row>
    <row r="151" spans="1:7" s="76" customFormat="1" ht="15.75">
      <c r="A151" s="85" t="s">
        <v>128</v>
      </c>
      <c r="B151" s="32" t="s">
        <v>35</v>
      </c>
      <c r="C151" s="31" t="s">
        <v>6</v>
      </c>
      <c r="D151" s="31" t="s">
        <v>3</v>
      </c>
      <c r="E151" s="31" t="s">
        <v>294</v>
      </c>
      <c r="F151" s="31"/>
      <c r="G151" s="276">
        <f>G152</f>
        <v>21.8</v>
      </c>
    </row>
    <row r="152" spans="1:7" s="76" customFormat="1" ht="15.75">
      <c r="A152" s="224" t="s">
        <v>442</v>
      </c>
      <c r="B152" s="33" t="s">
        <v>35</v>
      </c>
      <c r="C152" s="30" t="s">
        <v>6</v>
      </c>
      <c r="D152" s="30" t="s">
        <v>3</v>
      </c>
      <c r="E152" s="110" t="s">
        <v>294</v>
      </c>
      <c r="F152" s="30" t="s">
        <v>62</v>
      </c>
      <c r="G152" s="78">
        <v>21.8</v>
      </c>
    </row>
    <row r="153" spans="1:7" s="76" customFormat="1" ht="31.5">
      <c r="A153" s="85" t="s">
        <v>117</v>
      </c>
      <c r="B153" s="275" t="s">
        <v>35</v>
      </c>
      <c r="C153" s="79" t="s">
        <v>6</v>
      </c>
      <c r="D153" s="79" t="s">
        <v>3</v>
      </c>
      <c r="E153" s="109" t="s">
        <v>271</v>
      </c>
      <c r="F153" s="79"/>
      <c r="G153" s="53">
        <f>G154</f>
        <v>3695</v>
      </c>
    </row>
    <row r="154" spans="1:7" s="1" customFormat="1" ht="15.75">
      <c r="A154" s="85" t="s">
        <v>118</v>
      </c>
      <c r="B154" s="275" t="s">
        <v>35</v>
      </c>
      <c r="C154" s="79" t="s">
        <v>6</v>
      </c>
      <c r="D154" s="79" t="s">
        <v>3</v>
      </c>
      <c r="E154" s="88" t="s">
        <v>272</v>
      </c>
      <c r="F154" s="79"/>
      <c r="G154" s="276">
        <f>G155+G156</f>
        <v>3695</v>
      </c>
    </row>
    <row r="155" spans="1:7" s="1" customFormat="1" ht="15.75">
      <c r="A155" s="224" t="s">
        <v>442</v>
      </c>
      <c r="B155" s="94" t="s">
        <v>35</v>
      </c>
      <c r="C155" s="108" t="s">
        <v>6</v>
      </c>
      <c r="D155" s="108" t="s">
        <v>3</v>
      </c>
      <c r="E155" s="157" t="s">
        <v>272</v>
      </c>
      <c r="F155" s="108" t="s">
        <v>63</v>
      </c>
      <c r="G155" s="78">
        <v>1665</v>
      </c>
    </row>
    <row r="156" spans="1:7" s="1" customFormat="1" ht="15.75">
      <c r="A156" s="89" t="s">
        <v>80</v>
      </c>
      <c r="B156" s="94" t="s">
        <v>35</v>
      </c>
      <c r="C156" s="108" t="s">
        <v>6</v>
      </c>
      <c r="D156" s="108" t="s">
        <v>3</v>
      </c>
      <c r="E156" s="157" t="s">
        <v>272</v>
      </c>
      <c r="F156" s="108" t="s">
        <v>56</v>
      </c>
      <c r="G156" s="78">
        <v>2030</v>
      </c>
    </row>
    <row r="157" spans="1:7" s="1" customFormat="1" ht="31.5">
      <c r="A157" s="85" t="s">
        <v>214</v>
      </c>
      <c r="B157" s="275" t="s">
        <v>35</v>
      </c>
      <c r="C157" s="79" t="s">
        <v>6</v>
      </c>
      <c r="D157" s="79" t="s">
        <v>3</v>
      </c>
      <c r="E157" s="88" t="s">
        <v>213</v>
      </c>
      <c r="F157" s="79"/>
      <c r="G157" s="276">
        <f>G158+G162</f>
        <v>1417.2</v>
      </c>
    </row>
    <row r="158" spans="1:7" s="1" customFormat="1" ht="31.5">
      <c r="A158" s="87" t="s">
        <v>448</v>
      </c>
      <c r="B158" s="275" t="s">
        <v>35</v>
      </c>
      <c r="C158" s="79" t="s">
        <v>6</v>
      </c>
      <c r="D158" s="79" t="s">
        <v>3</v>
      </c>
      <c r="E158" s="88" t="s">
        <v>273</v>
      </c>
      <c r="F158" s="79"/>
      <c r="G158" s="276">
        <f>G159</f>
        <v>475.5</v>
      </c>
    </row>
    <row r="159" spans="1:7" s="73" customFormat="1" ht="31.5">
      <c r="A159" s="87" t="s">
        <v>104</v>
      </c>
      <c r="B159" s="275" t="s">
        <v>35</v>
      </c>
      <c r="C159" s="79" t="s">
        <v>6</v>
      </c>
      <c r="D159" s="79" t="s">
        <v>3</v>
      </c>
      <c r="E159" s="88" t="s">
        <v>219</v>
      </c>
      <c r="F159" s="79"/>
      <c r="G159" s="276">
        <f>G160</f>
        <v>475.5</v>
      </c>
    </row>
    <row r="160" spans="1:7" ht="31.5">
      <c r="A160" s="170" t="s">
        <v>221</v>
      </c>
      <c r="B160" s="275" t="s">
        <v>35</v>
      </c>
      <c r="C160" s="79" t="s">
        <v>6</v>
      </c>
      <c r="D160" s="79" t="s">
        <v>3</v>
      </c>
      <c r="E160" s="109" t="s">
        <v>220</v>
      </c>
      <c r="F160" s="79"/>
      <c r="G160" s="276">
        <f>G161</f>
        <v>475.5</v>
      </c>
    </row>
    <row r="161" spans="1:7" ht="15.75">
      <c r="A161" s="224" t="s">
        <v>442</v>
      </c>
      <c r="B161" s="94" t="s">
        <v>35</v>
      </c>
      <c r="C161" s="108" t="s">
        <v>6</v>
      </c>
      <c r="D161" s="108" t="s">
        <v>3</v>
      </c>
      <c r="E161" s="110" t="s">
        <v>220</v>
      </c>
      <c r="F161" s="108" t="s">
        <v>63</v>
      </c>
      <c r="G161" s="78">
        <v>475.5</v>
      </c>
    </row>
    <row r="162" spans="1:7" ht="31.5">
      <c r="A162" s="87" t="s">
        <v>222</v>
      </c>
      <c r="B162" s="275" t="s">
        <v>35</v>
      </c>
      <c r="C162" s="79" t="s">
        <v>6</v>
      </c>
      <c r="D162" s="79" t="s">
        <v>3</v>
      </c>
      <c r="E162" s="109" t="s">
        <v>223</v>
      </c>
      <c r="F162" s="79"/>
      <c r="G162" s="276">
        <f>G163</f>
        <v>941.7</v>
      </c>
    </row>
    <row r="163" spans="1:7" ht="31.5">
      <c r="A163" s="87" t="s">
        <v>119</v>
      </c>
      <c r="B163" s="275" t="s">
        <v>35</v>
      </c>
      <c r="C163" s="79" t="s">
        <v>6</v>
      </c>
      <c r="D163" s="79" t="s">
        <v>3</v>
      </c>
      <c r="E163" s="109" t="s">
        <v>224</v>
      </c>
      <c r="F163" s="79"/>
      <c r="G163" s="276">
        <f>G164</f>
        <v>941.7</v>
      </c>
    </row>
    <row r="164" spans="1:7" ht="31.5">
      <c r="A164" s="170" t="s">
        <v>221</v>
      </c>
      <c r="B164" s="275" t="s">
        <v>35</v>
      </c>
      <c r="C164" s="79" t="s">
        <v>6</v>
      </c>
      <c r="D164" s="79" t="s">
        <v>3</v>
      </c>
      <c r="E164" s="109" t="s">
        <v>225</v>
      </c>
      <c r="F164" s="79"/>
      <c r="G164" s="276">
        <f>G165+G166</f>
        <v>941.7</v>
      </c>
    </row>
    <row r="165" spans="1:7" s="76" customFormat="1" ht="31.5" customHeight="1">
      <c r="A165" s="158" t="s">
        <v>100</v>
      </c>
      <c r="B165" s="94" t="s">
        <v>35</v>
      </c>
      <c r="C165" s="108" t="s">
        <v>6</v>
      </c>
      <c r="D165" s="108" t="s">
        <v>3</v>
      </c>
      <c r="E165" s="110" t="s">
        <v>225</v>
      </c>
      <c r="F165" s="108" t="s">
        <v>62</v>
      </c>
      <c r="G165" s="78">
        <v>691</v>
      </c>
    </row>
    <row r="166" spans="1:7" s="76" customFormat="1" ht="16.5" customHeight="1">
      <c r="A166" s="89" t="s">
        <v>80</v>
      </c>
      <c r="B166" s="94" t="s">
        <v>35</v>
      </c>
      <c r="C166" s="108" t="s">
        <v>6</v>
      </c>
      <c r="D166" s="108" t="s">
        <v>3</v>
      </c>
      <c r="E166" s="110" t="s">
        <v>225</v>
      </c>
      <c r="F166" s="108" t="s">
        <v>56</v>
      </c>
      <c r="G166" s="78">
        <v>250.7</v>
      </c>
    </row>
    <row r="167" spans="1:7" s="76" customFormat="1" ht="51" customHeight="1">
      <c r="A167" s="253" t="s">
        <v>449</v>
      </c>
      <c r="B167" s="59" t="s">
        <v>35</v>
      </c>
      <c r="C167" s="2" t="s">
        <v>6</v>
      </c>
      <c r="D167" s="2" t="s">
        <v>3</v>
      </c>
      <c r="E167" s="246" t="s">
        <v>248</v>
      </c>
      <c r="F167" s="52"/>
      <c r="G167" s="53">
        <f>G168</f>
        <v>1707.1000000000001</v>
      </c>
    </row>
    <row r="168" spans="1:7" s="76" customFormat="1" ht="34.5" customHeight="1">
      <c r="A168" s="253" t="s">
        <v>105</v>
      </c>
      <c r="B168" s="59" t="s">
        <v>35</v>
      </c>
      <c r="C168" s="2" t="s">
        <v>6</v>
      </c>
      <c r="D168" s="2" t="s">
        <v>3</v>
      </c>
      <c r="E168" s="246" t="s">
        <v>249</v>
      </c>
      <c r="F168" s="52"/>
      <c r="G168" s="53">
        <f>G169</f>
        <v>1707.1000000000001</v>
      </c>
    </row>
    <row r="169" spans="1:7" s="76" customFormat="1" ht="21" customHeight="1">
      <c r="A169" s="231" t="s">
        <v>120</v>
      </c>
      <c r="B169" s="59" t="s">
        <v>35</v>
      </c>
      <c r="C169" s="2" t="s">
        <v>6</v>
      </c>
      <c r="D169" s="2" t="s">
        <v>3</v>
      </c>
      <c r="E169" s="246" t="s">
        <v>282</v>
      </c>
      <c r="F169" s="52"/>
      <c r="G169" s="53">
        <f>G170+G171</f>
        <v>1707.1000000000001</v>
      </c>
    </row>
    <row r="170" spans="1:7" s="76" customFormat="1" ht="16.5" customHeight="1">
      <c r="A170" s="265" t="s">
        <v>442</v>
      </c>
      <c r="B170" s="18" t="s">
        <v>35</v>
      </c>
      <c r="C170" s="52" t="s">
        <v>6</v>
      </c>
      <c r="D170" s="52" t="s">
        <v>3</v>
      </c>
      <c r="E170" s="245" t="s">
        <v>282</v>
      </c>
      <c r="F170" s="52" t="s">
        <v>63</v>
      </c>
      <c r="G170" s="14">
        <v>1609.4</v>
      </c>
    </row>
    <row r="171" spans="1:7" s="76" customFormat="1" ht="16.5" customHeight="1">
      <c r="A171" s="89" t="s">
        <v>80</v>
      </c>
      <c r="B171" s="18" t="s">
        <v>35</v>
      </c>
      <c r="C171" s="52" t="s">
        <v>6</v>
      </c>
      <c r="D171" s="52" t="s">
        <v>3</v>
      </c>
      <c r="E171" s="245" t="s">
        <v>282</v>
      </c>
      <c r="F171" s="52" t="s">
        <v>56</v>
      </c>
      <c r="G171" s="78">
        <v>97.7</v>
      </c>
    </row>
    <row r="172" spans="1:7" ht="18.75">
      <c r="A172" s="92" t="s">
        <v>8</v>
      </c>
      <c r="B172" s="275" t="s">
        <v>35</v>
      </c>
      <c r="C172" s="150" t="s">
        <v>6</v>
      </c>
      <c r="D172" s="150" t="s">
        <v>7</v>
      </c>
      <c r="E172" s="150"/>
      <c r="F172" s="150"/>
      <c r="G172" s="151">
        <f>G173+G205+G215</f>
        <v>310338.6</v>
      </c>
    </row>
    <row r="173" spans="1:7" ht="17.25" customHeight="1">
      <c r="A173" s="90" t="s">
        <v>216</v>
      </c>
      <c r="B173" s="275" t="s">
        <v>35</v>
      </c>
      <c r="C173" s="79" t="s">
        <v>6</v>
      </c>
      <c r="D173" s="79" t="s">
        <v>7</v>
      </c>
      <c r="E173" s="79" t="s">
        <v>274</v>
      </c>
      <c r="F173" s="79"/>
      <c r="G173" s="276">
        <f>G174+G190+G201+G197</f>
        <v>297184.3</v>
      </c>
    </row>
    <row r="174" spans="1:7" ht="47.25">
      <c r="A174" s="236" t="s">
        <v>121</v>
      </c>
      <c r="B174" s="59" t="s">
        <v>35</v>
      </c>
      <c r="C174" s="2" t="s">
        <v>6</v>
      </c>
      <c r="D174" s="2" t="s">
        <v>7</v>
      </c>
      <c r="E174" s="2" t="s">
        <v>431</v>
      </c>
      <c r="F174" s="2"/>
      <c r="G174" s="53">
        <f>G175+G180+G183+G186</f>
        <v>266197.9</v>
      </c>
    </row>
    <row r="175" spans="1:7" ht="15.75">
      <c r="A175" s="186" t="s">
        <v>209</v>
      </c>
      <c r="B175" s="275" t="s">
        <v>35</v>
      </c>
      <c r="C175" s="79" t="s">
        <v>6</v>
      </c>
      <c r="D175" s="79" t="s">
        <v>7</v>
      </c>
      <c r="E175" s="79" t="s">
        <v>275</v>
      </c>
      <c r="F175" s="79"/>
      <c r="G175" s="276">
        <f>SUM(G176:G179)</f>
        <v>51439.5</v>
      </c>
    </row>
    <row r="176" spans="1:7" s="76" customFormat="1" ht="32.25" customHeight="1">
      <c r="A176" s="158" t="s">
        <v>100</v>
      </c>
      <c r="B176" s="94" t="s">
        <v>35</v>
      </c>
      <c r="C176" s="108" t="s">
        <v>6</v>
      </c>
      <c r="D176" s="108" t="s">
        <v>7</v>
      </c>
      <c r="E176" s="108" t="s">
        <v>275</v>
      </c>
      <c r="F176" s="108" t="s">
        <v>62</v>
      </c>
      <c r="G176" s="78">
        <v>3504.4</v>
      </c>
    </row>
    <row r="177" spans="1:7" s="76" customFormat="1" ht="15.75">
      <c r="A177" s="224" t="s">
        <v>442</v>
      </c>
      <c r="B177" s="94" t="s">
        <v>35</v>
      </c>
      <c r="C177" s="108" t="s">
        <v>6</v>
      </c>
      <c r="D177" s="108" t="s">
        <v>7</v>
      </c>
      <c r="E177" s="108" t="s">
        <v>275</v>
      </c>
      <c r="F177" s="108" t="s">
        <v>63</v>
      </c>
      <c r="G177" s="78">
        <v>16759.7</v>
      </c>
    </row>
    <row r="178" spans="1:7" s="76" customFormat="1" ht="17.25" customHeight="1">
      <c r="A178" s="89" t="s">
        <v>80</v>
      </c>
      <c r="B178" s="94" t="s">
        <v>35</v>
      </c>
      <c r="C178" s="108" t="s">
        <v>6</v>
      </c>
      <c r="D178" s="108" t="s">
        <v>7</v>
      </c>
      <c r="E178" s="108" t="s">
        <v>275</v>
      </c>
      <c r="F178" s="108" t="s">
        <v>56</v>
      </c>
      <c r="G178" s="78">
        <v>30677.7</v>
      </c>
    </row>
    <row r="179" spans="1:7" s="76" customFormat="1" ht="15.75">
      <c r="A179" s="159" t="s">
        <v>64</v>
      </c>
      <c r="B179" s="94" t="s">
        <v>35</v>
      </c>
      <c r="C179" s="108" t="s">
        <v>6</v>
      </c>
      <c r="D179" s="108" t="s">
        <v>7</v>
      </c>
      <c r="E179" s="108" t="s">
        <v>275</v>
      </c>
      <c r="F179" s="108" t="s">
        <v>65</v>
      </c>
      <c r="G179" s="78">
        <v>497.7</v>
      </c>
    </row>
    <row r="180" spans="1:7" ht="31.5">
      <c r="A180" s="85" t="s">
        <v>115</v>
      </c>
      <c r="B180" s="275" t="s">
        <v>35</v>
      </c>
      <c r="C180" s="79" t="s">
        <v>6</v>
      </c>
      <c r="D180" s="79" t="s">
        <v>7</v>
      </c>
      <c r="E180" s="109" t="s">
        <v>276</v>
      </c>
      <c r="F180" s="79"/>
      <c r="G180" s="276">
        <f>G181+G182</f>
        <v>6457.3</v>
      </c>
    </row>
    <row r="181" spans="1:7" ht="15.75">
      <c r="A181" s="224" t="s">
        <v>442</v>
      </c>
      <c r="B181" s="94" t="s">
        <v>35</v>
      </c>
      <c r="C181" s="108" t="s">
        <v>6</v>
      </c>
      <c r="D181" s="108" t="s">
        <v>7</v>
      </c>
      <c r="E181" s="110" t="s">
        <v>276</v>
      </c>
      <c r="F181" s="108" t="s">
        <v>63</v>
      </c>
      <c r="G181" s="78">
        <v>2647.5</v>
      </c>
    </row>
    <row r="182" spans="1:7" ht="18.75" customHeight="1">
      <c r="A182" s="89" t="s">
        <v>80</v>
      </c>
      <c r="B182" s="94" t="s">
        <v>35</v>
      </c>
      <c r="C182" s="108" t="s">
        <v>6</v>
      </c>
      <c r="D182" s="108" t="s">
        <v>7</v>
      </c>
      <c r="E182" s="110" t="s">
        <v>276</v>
      </c>
      <c r="F182" s="108" t="s">
        <v>56</v>
      </c>
      <c r="G182" s="78">
        <v>3809.8</v>
      </c>
    </row>
    <row r="183" spans="1:7" ht="47.25">
      <c r="A183" s="87" t="s">
        <v>201</v>
      </c>
      <c r="B183" s="275" t="s">
        <v>35</v>
      </c>
      <c r="C183" s="79" t="s">
        <v>6</v>
      </c>
      <c r="D183" s="79" t="s">
        <v>7</v>
      </c>
      <c r="E183" s="109" t="s">
        <v>277</v>
      </c>
      <c r="F183" s="79"/>
      <c r="G183" s="276">
        <f>G184+G185</f>
        <v>14158.8</v>
      </c>
    </row>
    <row r="184" spans="1:7" ht="18.75" customHeight="1">
      <c r="A184" s="224" t="s">
        <v>442</v>
      </c>
      <c r="B184" s="94" t="s">
        <v>35</v>
      </c>
      <c r="C184" s="108" t="s">
        <v>6</v>
      </c>
      <c r="D184" s="108" t="s">
        <v>7</v>
      </c>
      <c r="E184" s="110" t="s">
        <v>277</v>
      </c>
      <c r="F184" s="108" t="s">
        <v>63</v>
      </c>
      <c r="G184" s="78">
        <v>6369.3</v>
      </c>
    </row>
    <row r="185" spans="1:7" ht="18.75" customHeight="1">
      <c r="A185" s="89" t="s">
        <v>80</v>
      </c>
      <c r="B185" s="94" t="s">
        <v>35</v>
      </c>
      <c r="C185" s="108" t="s">
        <v>6</v>
      </c>
      <c r="D185" s="108" t="s">
        <v>7</v>
      </c>
      <c r="E185" s="110" t="s">
        <v>277</v>
      </c>
      <c r="F185" s="108" t="s">
        <v>56</v>
      </c>
      <c r="G185" s="78">
        <v>7789.5</v>
      </c>
    </row>
    <row r="186" spans="1:7" ht="63">
      <c r="A186" s="172" t="s">
        <v>200</v>
      </c>
      <c r="B186" s="275" t="s">
        <v>35</v>
      </c>
      <c r="C186" s="79" t="s">
        <v>6</v>
      </c>
      <c r="D186" s="79" t="s">
        <v>7</v>
      </c>
      <c r="E186" s="79" t="s">
        <v>278</v>
      </c>
      <c r="F186" s="79"/>
      <c r="G186" s="276">
        <f>G187+G188+G189</f>
        <v>194142.3</v>
      </c>
    </row>
    <row r="187" spans="1:7" ht="30" customHeight="1">
      <c r="A187" s="158" t="s">
        <v>100</v>
      </c>
      <c r="B187" s="94" t="s">
        <v>35</v>
      </c>
      <c r="C187" s="108" t="s">
        <v>6</v>
      </c>
      <c r="D187" s="108" t="s">
        <v>7</v>
      </c>
      <c r="E187" s="108" t="s">
        <v>278</v>
      </c>
      <c r="F187" s="108" t="s">
        <v>62</v>
      </c>
      <c r="G187" s="78">
        <v>87724.5</v>
      </c>
    </row>
    <row r="188" spans="1:7" ht="18.75" customHeight="1">
      <c r="A188" s="224" t="s">
        <v>442</v>
      </c>
      <c r="B188" s="94" t="s">
        <v>35</v>
      </c>
      <c r="C188" s="108" t="s">
        <v>6</v>
      </c>
      <c r="D188" s="108" t="s">
        <v>7</v>
      </c>
      <c r="E188" s="108" t="s">
        <v>278</v>
      </c>
      <c r="F188" s="108" t="s">
        <v>63</v>
      </c>
      <c r="G188" s="78">
        <v>1237.4</v>
      </c>
    </row>
    <row r="189" spans="1:7" ht="18.75" customHeight="1">
      <c r="A189" s="89" t="s">
        <v>80</v>
      </c>
      <c r="B189" s="94" t="s">
        <v>35</v>
      </c>
      <c r="C189" s="108" t="s">
        <v>6</v>
      </c>
      <c r="D189" s="108" t="s">
        <v>7</v>
      </c>
      <c r="E189" s="108" t="s">
        <v>278</v>
      </c>
      <c r="F189" s="108" t="s">
        <v>56</v>
      </c>
      <c r="G189" s="78">
        <v>105180.4</v>
      </c>
    </row>
    <row r="190" spans="1:7" s="76" customFormat="1" ht="31.5">
      <c r="A190" s="85" t="s">
        <v>122</v>
      </c>
      <c r="B190" s="275" t="s">
        <v>35</v>
      </c>
      <c r="C190" s="79" t="s">
        <v>6</v>
      </c>
      <c r="D190" s="79" t="s">
        <v>7</v>
      </c>
      <c r="E190" s="109" t="s">
        <v>279</v>
      </c>
      <c r="F190" s="79"/>
      <c r="G190" s="276">
        <f>G191+G195</f>
        <v>28224.6</v>
      </c>
    </row>
    <row r="191" spans="1:7" ht="15.75">
      <c r="A191" s="186" t="s">
        <v>209</v>
      </c>
      <c r="B191" s="275" t="s">
        <v>35</v>
      </c>
      <c r="C191" s="79" t="s">
        <v>6</v>
      </c>
      <c r="D191" s="79" t="s">
        <v>7</v>
      </c>
      <c r="E191" s="109" t="s">
        <v>280</v>
      </c>
      <c r="F191" s="79"/>
      <c r="G191" s="276">
        <f>G192+G193+G194</f>
        <v>26074.8</v>
      </c>
    </row>
    <row r="192" spans="1:7" ht="33.75" customHeight="1">
      <c r="A192" s="158" t="s">
        <v>100</v>
      </c>
      <c r="B192" s="94" t="s">
        <v>35</v>
      </c>
      <c r="C192" s="108" t="s">
        <v>6</v>
      </c>
      <c r="D192" s="108" t="s">
        <v>7</v>
      </c>
      <c r="E192" s="110" t="s">
        <v>280</v>
      </c>
      <c r="F192" s="108" t="s">
        <v>62</v>
      </c>
      <c r="G192" s="78">
        <v>21142.6</v>
      </c>
    </row>
    <row r="193" spans="1:7" ht="15.75">
      <c r="A193" s="224" t="s">
        <v>442</v>
      </c>
      <c r="B193" s="94" t="s">
        <v>35</v>
      </c>
      <c r="C193" s="108" t="s">
        <v>6</v>
      </c>
      <c r="D193" s="108" t="s">
        <v>7</v>
      </c>
      <c r="E193" s="110" t="s">
        <v>280</v>
      </c>
      <c r="F193" s="108" t="s">
        <v>63</v>
      </c>
      <c r="G193" s="78">
        <v>4862.4</v>
      </c>
    </row>
    <row r="194" spans="1:7" ht="15.75">
      <c r="A194" s="159" t="s">
        <v>64</v>
      </c>
      <c r="B194" s="94" t="s">
        <v>35</v>
      </c>
      <c r="C194" s="108" t="s">
        <v>6</v>
      </c>
      <c r="D194" s="108" t="s">
        <v>7</v>
      </c>
      <c r="E194" s="110" t="s">
        <v>280</v>
      </c>
      <c r="F194" s="108" t="s">
        <v>65</v>
      </c>
      <c r="G194" s="78">
        <v>69.8</v>
      </c>
    </row>
    <row r="195" spans="1:7" ht="47.25">
      <c r="A195" s="87" t="s">
        <v>201</v>
      </c>
      <c r="B195" s="275" t="s">
        <v>35</v>
      </c>
      <c r="C195" s="79" t="s">
        <v>6</v>
      </c>
      <c r="D195" s="79" t="s">
        <v>7</v>
      </c>
      <c r="E195" s="109" t="s">
        <v>281</v>
      </c>
      <c r="F195" s="79"/>
      <c r="G195" s="276">
        <f>G196</f>
        <v>2149.8</v>
      </c>
    </row>
    <row r="196" spans="1:7" ht="15.75">
      <c r="A196" s="224" t="s">
        <v>442</v>
      </c>
      <c r="B196" s="94" t="s">
        <v>35</v>
      </c>
      <c r="C196" s="108" t="s">
        <v>6</v>
      </c>
      <c r="D196" s="108" t="s">
        <v>7</v>
      </c>
      <c r="E196" s="110" t="s">
        <v>281</v>
      </c>
      <c r="F196" s="108" t="s">
        <v>63</v>
      </c>
      <c r="G196" s="78">
        <v>2149.8</v>
      </c>
    </row>
    <row r="197" spans="1:7" ht="31.5">
      <c r="A197" s="187" t="s">
        <v>267</v>
      </c>
      <c r="B197" s="275" t="s">
        <v>35</v>
      </c>
      <c r="C197" s="79" t="s">
        <v>6</v>
      </c>
      <c r="D197" s="79" t="s">
        <v>7</v>
      </c>
      <c r="E197" s="109" t="s">
        <v>268</v>
      </c>
      <c r="F197" s="79"/>
      <c r="G197" s="276">
        <f>G198</f>
        <v>31</v>
      </c>
    </row>
    <row r="198" spans="1:7" ht="15.75">
      <c r="A198" s="188" t="s">
        <v>270</v>
      </c>
      <c r="B198" s="275" t="s">
        <v>35</v>
      </c>
      <c r="C198" s="79" t="s">
        <v>6</v>
      </c>
      <c r="D198" s="79" t="s">
        <v>7</v>
      </c>
      <c r="E198" s="109" t="s">
        <v>269</v>
      </c>
      <c r="F198" s="79"/>
      <c r="G198" s="276">
        <f>G199+G200</f>
        <v>31</v>
      </c>
    </row>
    <row r="199" spans="1:7" ht="15.75">
      <c r="A199" s="224" t="s">
        <v>442</v>
      </c>
      <c r="B199" s="94" t="s">
        <v>35</v>
      </c>
      <c r="C199" s="108" t="s">
        <v>6</v>
      </c>
      <c r="D199" s="108" t="s">
        <v>7</v>
      </c>
      <c r="E199" s="110" t="s">
        <v>269</v>
      </c>
      <c r="F199" s="108" t="s">
        <v>63</v>
      </c>
      <c r="G199" s="78">
        <v>12.5</v>
      </c>
    </row>
    <row r="200" spans="1:7" ht="15.75">
      <c r="A200" s="89" t="s">
        <v>80</v>
      </c>
      <c r="B200" s="94" t="s">
        <v>35</v>
      </c>
      <c r="C200" s="108" t="s">
        <v>6</v>
      </c>
      <c r="D200" s="108" t="s">
        <v>7</v>
      </c>
      <c r="E200" s="110" t="s">
        <v>269</v>
      </c>
      <c r="F200" s="108" t="s">
        <v>56</v>
      </c>
      <c r="G200" s="78">
        <v>18.5</v>
      </c>
    </row>
    <row r="201" spans="1:7" s="73" customFormat="1" ht="31.5">
      <c r="A201" s="85" t="s">
        <v>117</v>
      </c>
      <c r="B201" s="275" t="s">
        <v>35</v>
      </c>
      <c r="C201" s="79" t="s">
        <v>6</v>
      </c>
      <c r="D201" s="79" t="s">
        <v>7</v>
      </c>
      <c r="E201" s="88" t="s">
        <v>271</v>
      </c>
      <c r="F201" s="79"/>
      <c r="G201" s="276">
        <f>G202</f>
        <v>2730.7999999999997</v>
      </c>
    </row>
    <row r="202" spans="1:7" s="73" customFormat="1" ht="15.75">
      <c r="A202" s="85" t="s">
        <v>118</v>
      </c>
      <c r="B202" s="275" t="s">
        <v>35</v>
      </c>
      <c r="C202" s="79" t="s">
        <v>6</v>
      </c>
      <c r="D202" s="79" t="s">
        <v>7</v>
      </c>
      <c r="E202" s="88" t="s">
        <v>272</v>
      </c>
      <c r="F202" s="79"/>
      <c r="G202" s="276">
        <f>G203+G204</f>
        <v>2730.7999999999997</v>
      </c>
    </row>
    <row r="203" spans="1:7" s="73" customFormat="1" ht="15.75">
      <c r="A203" s="224" t="s">
        <v>442</v>
      </c>
      <c r="B203" s="94" t="s">
        <v>35</v>
      </c>
      <c r="C203" s="108" t="s">
        <v>6</v>
      </c>
      <c r="D203" s="108" t="s">
        <v>7</v>
      </c>
      <c r="E203" s="157" t="s">
        <v>272</v>
      </c>
      <c r="F203" s="108" t="s">
        <v>63</v>
      </c>
      <c r="G203" s="78">
        <v>2580.6</v>
      </c>
    </row>
    <row r="204" spans="1:7" s="73" customFormat="1" ht="18.75" customHeight="1">
      <c r="A204" s="89" t="s">
        <v>80</v>
      </c>
      <c r="B204" s="94" t="s">
        <v>35</v>
      </c>
      <c r="C204" s="108" t="s">
        <v>6</v>
      </c>
      <c r="D204" s="108" t="s">
        <v>7</v>
      </c>
      <c r="E204" s="157" t="s">
        <v>272</v>
      </c>
      <c r="F204" s="108" t="s">
        <v>56</v>
      </c>
      <c r="G204" s="78">
        <v>150.2</v>
      </c>
    </row>
    <row r="205" spans="1:7" s="73" customFormat="1" ht="31.5">
      <c r="A205" s="85" t="s">
        <v>214</v>
      </c>
      <c r="B205" s="275" t="s">
        <v>35</v>
      </c>
      <c r="C205" s="79" t="s">
        <v>6</v>
      </c>
      <c r="D205" s="79" t="s">
        <v>7</v>
      </c>
      <c r="E205" s="79" t="s">
        <v>213</v>
      </c>
      <c r="F205" s="108"/>
      <c r="G205" s="276">
        <f>G206+G210</f>
        <v>2275.2</v>
      </c>
    </row>
    <row r="206" spans="1:7" ht="31.5">
      <c r="A206" s="87" t="s">
        <v>448</v>
      </c>
      <c r="B206" s="275" t="s">
        <v>35</v>
      </c>
      <c r="C206" s="79" t="s">
        <v>6</v>
      </c>
      <c r="D206" s="79" t="s">
        <v>7</v>
      </c>
      <c r="E206" s="79" t="s">
        <v>218</v>
      </c>
      <c r="F206" s="79"/>
      <c r="G206" s="276">
        <f>G207</f>
        <v>325</v>
      </c>
    </row>
    <row r="207" spans="1:7" ht="31.5">
      <c r="A207" s="87" t="s">
        <v>104</v>
      </c>
      <c r="B207" s="79" t="s">
        <v>35</v>
      </c>
      <c r="C207" s="79" t="s">
        <v>6</v>
      </c>
      <c r="D207" s="79" t="s">
        <v>7</v>
      </c>
      <c r="E207" s="79" t="s">
        <v>219</v>
      </c>
      <c r="F207" s="79"/>
      <c r="G207" s="276">
        <f>G208</f>
        <v>325</v>
      </c>
    </row>
    <row r="208" spans="1:7" ht="31.5">
      <c r="A208" s="170" t="s">
        <v>221</v>
      </c>
      <c r="B208" s="275" t="s">
        <v>35</v>
      </c>
      <c r="C208" s="79" t="s">
        <v>6</v>
      </c>
      <c r="D208" s="79" t="s">
        <v>7</v>
      </c>
      <c r="E208" s="79" t="s">
        <v>220</v>
      </c>
      <c r="F208" s="79"/>
      <c r="G208" s="276">
        <f>G209</f>
        <v>325</v>
      </c>
    </row>
    <row r="209" spans="1:7" s="76" customFormat="1" ht="15.75">
      <c r="A209" s="224" t="s">
        <v>442</v>
      </c>
      <c r="B209" s="108" t="s">
        <v>35</v>
      </c>
      <c r="C209" s="108" t="s">
        <v>6</v>
      </c>
      <c r="D209" s="108" t="s">
        <v>7</v>
      </c>
      <c r="E209" s="108" t="s">
        <v>220</v>
      </c>
      <c r="F209" s="108" t="s">
        <v>63</v>
      </c>
      <c r="G209" s="78">
        <v>325</v>
      </c>
    </row>
    <row r="210" spans="1:7" ht="31.5">
      <c r="A210" s="87" t="s">
        <v>222</v>
      </c>
      <c r="B210" s="275" t="s">
        <v>35</v>
      </c>
      <c r="C210" s="79" t="s">
        <v>6</v>
      </c>
      <c r="D210" s="79" t="s">
        <v>7</v>
      </c>
      <c r="E210" s="79" t="s">
        <v>223</v>
      </c>
      <c r="F210" s="79"/>
      <c r="G210" s="276">
        <f>G211</f>
        <v>1950.1999999999998</v>
      </c>
    </row>
    <row r="211" spans="1:7" s="76" customFormat="1" ht="31.5">
      <c r="A211" s="87" t="s">
        <v>119</v>
      </c>
      <c r="B211" s="275" t="s">
        <v>35</v>
      </c>
      <c r="C211" s="79" t="s">
        <v>6</v>
      </c>
      <c r="D211" s="79" t="s">
        <v>7</v>
      </c>
      <c r="E211" s="79" t="s">
        <v>224</v>
      </c>
      <c r="F211" s="79"/>
      <c r="G211" s="276">
        <f>G212</f>
        <v>1950.1999999999998</v>
      </c>
    </row>
    <row r="212" spans="1:7" s="76" customFormat="1" ht="31.5">
      <c r="A212" s="170" t="s">
        <v>221</v>
      </c>
      <c r="B212" s="275" t="s">
        <v>35</v>
      </c>
      <c r="C212" s="79" t="s">
        <v>6</v>
      </c>
      <c r="D212" s="79" t="s">
        <v>7</v>
      </c>
      <c r="E212" s="79" t="s">
        <v>225</v>
      </c>
      <c r="F212" s="79"/>
      <c r="G212" s="276">
        <f>G213+G214</f>
        <v>1950.1999999999998</v>
      </c>
    </row>
    <row r="213" spans="1:7" s="76" customFormat="1" ht="36" customHeight="1">
      <c r="A213" s="158" t="s">
        <v>100</v>
      </c>
      <c r="B213" s="94" t="s">
        <v>35</v>
      </c>
      <c r="C213" s="108" t="s">
        <v>6</v>
      </c>
      <c r="D213" s="108" t="s">
        <v>7</v>
      </c>
      <c r="E213" s="108" t="s">
        <v>225</v>
      </c>
      <c r="F213" s="108" t="s">
        <v>62</v>
      </c>
      <c r="G213" s="78">
        <v>1011.9</v>
      </c>
    </row>
    <row r="214" spans="1:7" ht="19.5" customHeight="1">
      <c r="A214" s="89" t="s">
        <v>80</v>
      </c>
      <c r="B214" s="94" t="s">
        <v>35</v>
      </c>
      <c r="C214" s="108" t="s">
        <v>6</v>
      </c>
      <c r="D214" s="108" t="s">
        <v>7</v>
      </c>
      <c r="E214" s="108" t="s">
        <v>225</v>
      </c>
      <c r="F214" s="108" t="s">
        <v>56</v>
      </c>
      <c r="G214" s="78">
        <v>938.3</v>
      </c>
    </row>
    <row r="215" spans="1:7" s="76" customFormat="1" ht="47.25">
      <c r="A215" s="90" t="s">
        <v>449</v>
      </c>
      <c r="B215" s="275" t="s">
        <v>35</v>
      </c>
      <c r="C215" s="79" t="s">
        <v>6</v>
      </c>
      <c r="D215" s="79" t="s">
        <v>7</v>
      </c>
      <c r="E215" s="79" t="s">
        <v>248</v>
      </c>
      <c r="F215" s="79"/>
      <c r="G215" s="276">
        <f>G216</f>
        <v>10879.1</v>
      </c>
    </row>
    <row r="216" spans="1:7" s="76" customFormat="1" ht="31.5">
      <c r="A216" s="91" t="s">
        <v>105</v>
      </c>
      <c r="B216" s="275" t="s">
        <v>35</v>
      </c>
      <c r="C216" s="79" t="s">
        <v>6</v>
      </c>
      <c r="D216" s="79" t="s">
        <v>7</v>
      </c>
      <c r="E216" s="79" t="s">
        <v>249</v>
      </c>
      <c r="F216" s="79"/>
      <c r="G216" s="276">
        <f>G217</f>
        <v>10879.1</v>
      </c>
    </row>
    <row r="217" spans="1:7" ht="15.75">
      <c r="A217" s="86" t="s">
        <v>120</v>
      </c>
      <c r="B217" s="275" t="s">
        <v>35</v>
      </c>
      <c r="C217" s="79" t="s">
        <v>6</v>
      </c>
      <c r="D217" s="79" t="s">
        <v>7</v>
      </c>
      <c r="E217" s="79" t="s">
        <v>282</v>
      </c>
      <c r="F217" s="79"/>
      <c r="G217" s="276">
        <f>G218+G219</f>
        <v>10879.1</v>
      </c>
    </row>
    <row r="218" spans="1:7" s="76" customFormat="1" ht="15.75">
      <c r="A218" s="224" t="s">
        <v>442</v>
      </c>
      <c r="B218" s="94" t="s">
        <v>35</v>
      </c>
      <c r="C218" s="108" t="s">
        <v>6</v>
      </c>
      <c r="D218" s="108" t="s">
        <v>7</v>
      </c>
      <c r="E218" s="108" t="s">
        <v>282</v>
      </c>
      <c r="F218" s="108" t="s">
        <v>63</v>
      </c>
      <c r="G218" s="78">
        <v>7095</v>
      </c>
    </row>
    <row r="219" spans="1:7" s="76" customFormat="1" ht="15.75">
      <c r="A219" s="89" t="s">
        <v>80</v>
      </c>
      <c r="B219" s="94" t="s">
        <v>35</v>
      </c>
      <c r="C219" s="108" t="s">
        <v>6</v>
      </c>
      <c r="D219" s="108" t="s">
        <v>7</v>
      </c>
      <c r="E219" s="108" t="s">
        <v>282</v>
      </c>
      <c r="F219" s="108" t="s">
        <v>56</v>
      </c>
      <c r="G219" s="78">
        <v>3784.1</v>
      </c>
    </row>
    <row r="220" spans="1:7" ht="18.75">
      <c r="A220" s="160" t="s">
        <v>55</v>
      </c>
      <c r="B220" s="150" t="s">
        <v>35</v>
      </c>
      <c r="C220" s="150" t="s">
        <v>6</v>
      </c>
      <c r="D220" s="150" t="s">
        <v>25</v>
      </c>
      <c r="E220" s="150"/>
      <c r="F220" s="150"/>
      <c r="G220" s="151">
        <f>G221</f>
        <v>190</v>
      </c>
    </row>
    <row r="221" spans="1:7" ht="19.5" customHeight="1">
      <c r="A221" s="90" t="s">
        <v>216</v>
      </c>
      <c r="B221" s="79" t="s">
        <v>35</v>
      </c>
      <c r="C221" s="79" t="s">
        <v>6</v>
      </c>
      <c r="D221" s="79" t="s">
        <v>25</v>
      </c>
      <c r="E221" s="79" t="s">
        <v>274</v>
      </c>
      <c r="F221" s="79"/>
      <c r="G221" s="276">
        <f>G222</f>
        <v>190</v>
      </c>
    </row>
    <row r="222" spans="1:7" ht="18" customHeight="1">
      <c r="A222" s="187" t="s">
        <v>286</v>
      </c>
      <c r="B222" s="79" t="s">
        <v>35</v>
      </c>
      <c r="C222" s="79" t="s">
        <v>6</v>
      </c>
      <c r="D222" s="79" t="s">
        <v>25</v>
      </c>
      <c r="E222" s="79" t="s">
        <v>283</v>
      </c>
      <c r="F222" s="79"/>
      <c r="G222" s="276">
        <f>G223+G225</f>
        <v>190</v>
      </c>
    </row>
    <row r="223" spans="1:7" ht="15.75">
      <c r="A223" s="8" t="s">
        <v>229</v>
      </c>
      <c r="B223" s="79" t="s">
        <v>35</v>
      </c>
      <c r="C223" s="79" t="s">
        <v>6</v>
      </c>
      <c r="D223" s="79" t="s">
        <v>25</v>
      </c>
      <c r="E223" s="79" t="s">
        <v>284</v>
      </c>
      <c r="F223" s="79"/>
      <c r="G223" s="276">
        <f>G224</f>
        <v>16</v>
      </c>
    </row>
    <row r="224" spans="1:7" ht="19.5" customHeight="1">
      <c r="A224" s="224" t="s">
        <v>442</v>
      </c>
      <c r="B224" s="108" t="s">
        <v>35</v>
      </c>
      <c r="C224" s="108" t="s">
        <v>6</v>
      </c>
      <c r="D224" s="108" t="s">
        <v>25</v>
      </c>
      <c r="E224" s="108" t="s">
        <v>284</v>
      </c>
      <c r="F224" s="108" t="s">
        <v>63</v>
      </c>
      <c r="G224" s="78">
        <v>16</v>
      </c>
    </row>
    <row r="225" spans="1:7" ht="17.25" customHeight="1">
      <c r="A225" s="8" t="s">
        <v>231</v>
      </c>
      <c r="B225" s="79" t="s">
        <v>35</v>
      </c>
      <c r="C225" s="79" t="s">
        <v>6</v>
      </c>
      <c r="D225" s="79" t="s">
        <v>25</v>
      </c>
      <c r="E225" s="79" t="s">
        <v>285</v>
      </c>
      <c r="F225" s="79"/>
      <c r="G225" s="276">
        <f>G226+G227</f>
        <v>174</v>
      </c>
    </row>
    <row r="226" spans="1:7" ht="18" customHeight="1">
      <c r="A226" s="224" t="s">
        <v>442</v>
      </c>
      <c r="B226" s="108" t="s">
        <v>35</v>
      </c>
      <c r="C226" s="108" t="s">
        <v>6</v>
      </c>
      <c r="D226" s="108" t="s">
        <v>25</v>
      </c>
      <c r="E226" s="108" t="s">
        <v>285</v>
      </c>
      <c r="F226" s="108" t="s">
        <v>63</v>
      </c>
      <c r="G226" s="78">
        <v>163.2</v>
      </c>
    </row>
    <row r="227" spans="1:7" ht="18" customHeight="1">
      <c r="A227" s="89" t="s">
        <v>80</v>
      </c>
      <c r="B227" s="108" t="s">
        <v>35</v>
      </c>
      <c r="C227" s="108" t="s">
        <v>6</v>
      </c>
      <c r="D227" s="108" t="s">
        <v>25</v>
      </c>
      <c r="E227" s="108" t="s">
        <v>285</v>
      </c>
      <c r="F227" s="108" t="s">
        <v>56</v>
      </c>
      <c r="G227" s="78">
        <v>10.8</v>
      </c>
    </row>
    <row r="228" spans="1:7" ht="18.75">
      <c r="A228" s="160" t="s">
        <v>14</v>
      </c>
      <c r="B228" s="275" t="s">
        <v>35</v>
      </c>
      <c r="C228" s="150" t="s">
        <v>6</v>
      </c>
      <c r="D228" s="150" t="s">
        <v>6</v>
      </c>
      <c r="E228" s="79"/>
      <c r="F228" s="79"/>
      <c r="G228" s="151">
        <f>G229+G250+G255</f>
        <v>32675.100000000002</v>
      </c>
    </row>
    <row r="229" spans="1:7" ht="18" customHeight="1">
      <c r="A229" s="90" t="s">
        <v>216</v>
      </c>
      <c r="B229" s="79" t="s">
        <v>35</v>
      </c>
      <c r="C229" s="79" t="s">
        <v>6</v>
      </c>
      <c r="D229" s="79" t="s">
        <v>6</v>
      </c>
      <c r="E229" s="79" t="s">
        <v>274</v>
      </c>
      <c r="F229" s="108"/>
      <c r="G229" s="276">
        <f>G230+G237+G247</f>
        <v>32373.600000000002</v>
      </c>
    </row>
    <row r="230" spans="1:7" ht="31.5">
      <c r="A230" s="85" t="s">
        <v>122</v>
      </c>
      <c r="B230" s="275" t="s">
        <v>35</v>
      </c>
      <c r="C230" s="79" t="s">
        <v>6</v>
      </c>
      <c r="D230" s="79" t="s">
        <v>6</v>
      </c>
      <c r="E230" s="79" t="s">
        <v>279</v>
      </c>
      <c r="F230" s="79"/>
      <c r="G230" s="276">
        <f>G231+G235</f>
        <v>27064.9</v>
      </c>
    </row>
    <row r="231" spans="1:7" s="76" customFormat="1" ht="15.75">
      <c r="A231" s="186" t="s">
        <v>209</v>
      </c>
      <c r="B231" s="275" t="s">
        <v>35</v>
      </c>
      <c r="C231" s="79" t="s">
        <v>6</v>
      </c>
      <c r="D231" s="79" t="s">
        <v>6</v>
      </c>
      <c r="E231" s="79" t="s">
        <v>280</v>
      </c>
      <c r="F231" s="79"/>
      <c r="G231" s="276">
        <f>G232+G233+G234</f>
        <v>22256.100000000002</v>
      </c>
    </row>
    <row r="232" spans="1:7" s="76" customFormat="1" ht="30" customHeight="1">
      <c r="A232" s="158" t="s">
        <v>100</v>
      </c>
      <c r="B232" s="94" t="s">
        <v>35</v>
      </c>
      <c r="C232" s="108" t="s">
        <v>6</v>
      </c>
      <c r="D232" s="108" t="s">
        <v>6</v>
      </c>
      <c r="E232" s="108" t="s">
        <v>280</v>
      </c>
      <c r="F232" s="108" t="s">
        <v>62</v>
      </c>
      <c r="G232" s="78">
        <v>16377.6</v>
      </c>
    </row>
    <row r="233" spans="1:7" s="76" customFormat="1" ht="15.75">
      <c r="A233" s="224" t="s">
        <v>442</v>
      </c>
      <c r="B233" s="94" t="s">
        <v>35</v>
      </c>
      <c r="C233" s="108" t="s">
        <v>6</v>
      </c>
      <c r="D233" s="108" t="s">
        <v>6</v>
      </c>
      <c r="E233" s="108" t="s">
        <v>280</v>
      </c>
      <c r="F233" s="108" t="s">
        <v>63</v>
      </c>
      <c r="G233" s="78">
        <v>5387.1</v>
      </c>
    </row>
    <row r="234" spans="1:7" s="76" customFormat="1" ht="15.75">
      <c r="A234" s="159" t="s">
        <v>64</v>
      </c>
      <c r="B234" s="94" t="s">
        <v>35</v>
      </c>
      <c r="C234" s="108" t="s">
        <v>6</v>
      </c>
      <c r="D234" s="108" t="s">
        <v>6</v>
      </c>
      <c r="E234" s="108" t="s">
        <v>280</v>
      </c>
      <c r="F234" s="108" t="s">
        <v>65</v>
      </c>
      <c r="G234" s="78">
        <v>491.4</v>
      </c>
    </row>
    <row r="235" spans="1:7" s="76" customFormat="1" ht="47.25">
      <c r="A235" s="87" t="s">
        <v>201</v>
      </c>
      <c r="B235" s="275" t="s">
        <v>35</v>
      </c>
      <c r="C235" s="79" t="s">
        <v>6</v>
      </c>
      <c r="D235" s="79" t="s">
        <v>6</v>
      </c>
      <c r="E235" s="109" t="s">
        <v>281</v>
      </c>
      <c r="F235" s="79"/>
      <c r="G235" s="276">
        <f>G236</f>
        <v>4808.8</v>
      </c>
    </row>
    <row r="236" spans="1:7" s="76" customFormat="1" ht="15.75">
      <c r="A236" s="224" t="s">
        <v>442</v>
      </c>
      <c r="B236" s="94" t="s">
        <v>35</v>
      </c>
      <c r="C236" s="108" t="s">
        <v>6</v>
      </c>
      <c r="D236" s="108" t="s">
        <v>6</v>
      </c>
      <c r="E236" s="110" t="s">
        <v>281</v>
      </c>
      <c r="F236" s="108" t="s">
        <v>63</v>
      </c>
      <c r="G236" s="78">
        <v>4808.8</v>
      </c>
    </row>
    <row r="237" spans="1:7" s="73" customFormat="1" ht="31.5">
      <c r="A237" s="189" t="s">
        <v>287</v>
      </c>
      <c r="B237" s="275" t="s">
        <v>35</v>
      </c>
      <c r="C237" s="79" t="s">
        <v>6</v>
      </c>
      <c r="D237" s="79" t="s">
        <v>6</v>
      </c>
      <c r="E237" s="79" t="s">
        <v>288</v>
      </c>
      <c r="F237" s="79"/>
      <c r="G237" s="276">
        <f>G238+G245+G242</f>
        <v>5168.7</v>
      </c>
    </row>
    <row r="238" spans="1:7" s="73" customFormat="1" ht="15.75">
      <c r="A238" s="85" t="s">
        <v>124</v>
      </c>
      <c r="B238" s="275" t="s">
        <v>35</v>
      </c>
      <c r="C238" s="79" t="s">
        <v>6</v>
      </c>
      <c r="D238" s="79" t="s">
        <v>6</v>
      </c>
      <c r="E238" s="79" t="s">
        <v>289</v>
      </c>
      <c r="F238" s="79"/>
      <c r="G238" s="276">
        <f>G239+G240+G241</f>
        <v>3730.2</v>
      </c>
    </row>
    <row r="239" spans="1:7" s="73" customFormat="1" ht="31.5" customHeight="1">
      <c r="A239" s="158" t="s">
        <v>100</v>
      </c>
      <c r="B239" s="94" t="s">
        <v>35</v>
      </c>
      <c r="C239" s="108" t="s">
        <v>6</v>
      </c>
      <c r="D239" s="108" t="s">
        <v>6</v>
      </c>
      <c r="E239" s="108" t="s">
        <v>289</v>
      </c>
      <c r="F239" s="108" t="s">
        <v>62</v>
      </c>
      <c r="G239" s="78">
        <v>203.3</v>
      </c>
    </row>
    <row r="240" spans="1:7" s="73" customFormat="1" ht="19.5" customHeight="1">
      <c r="A240" s="224" t="s">
        <v>442</v>
      </c>
      <c r="B240" s="94" t="s">
        <v>35</v>
      </c>
      <c r="C240" s="108" t="s">
        <v>6</v>
      </c>
      <c r="D240" s="108" t="s">
        <v>6</v>
      </c>
      <c r="E240" s="108" t="s">
        <v>289</v>
      </c>
      <c r="F240" s="108" t="s">
        <v>63</v>
      </c>
      <c r="G240" s="78">
        <v>1788.5</v>
      </c>
    </row>
    <row r="241" spans="1:7" s="73" customFormat="1" ht="21" customHeight="1">
      <c r="A241" s="89" t="s">
        <v>80</v>
      </c>
      <c r="B241" s="94" t="s">
        <v>35</v>
      </c>
      <c r="C241" s="108" t="s">
        <v>6</v>
      </c>
      <c r="D241" s="108" t="s">
        <v>6</v>
      </c>
      <c r="E241" s="108" t="s">
        <v>289</v>
      </c>
      <c r="F241" s="108" t="s">
        <v>56</v>
      </c>
      <c r="G241" s="78">
        <v>1738.4</v>
      </c>
    </row>
    <row r="242" spans="1:7" s="73" customFormat="1" ht="51" customHeight="1">
      <c r="A242" s="19" t="s">
        <v>530</v>
      </c>
      <c r="B242" s="275" t="s">
        <v>35</v>
      </c>
      <c r="C242" s="79" t="s">
        <v>6</v>
      </c>
      <c r="D242" s="79" t="s">
        <v>6</v>
      </c>
      <c r="E242" s="79" t="s">
        <v>513</v>
      </c>
      <c r="F242" s="79"/>
      <c r="G242" s="276">
        <f>G243+G244</f>
        <v>1150.5</v>
      </c>
    </row>
    <row r="243" spans="1:7" s="73" customFormat="1" ht="21" customHeight="1">
      <c r="A243" s="224" t="s">
        <v>442</v>
      </c>
      <c r="B243" s="94" t="s">
        <v>35</v>
      </c>
      <c r="C243" s="108" t="s">
        <v>6</v>
      </c>
      <c r="D243" s="108" t="s">
        <v>6</v>
      </c>
      <c r="E243" s="108" t="s">
        <v>513</v>
      </c>
      <c r="F243" s="108" t="s">
        <v>63</v>
      </c>
      <c r="G243" s="78">
        <v>181.1</v>
      </c>
    </row>
    <row r="244" spans="1:7" s="73" customFormat="1" ht="21" customHeight="1">
      <c r="A244" s="89" t="s">
        <v>80</v>
      </c>
      <c r="B244" s="94" t="s">
        <v>35</v>
      </c>
      <c r="C244" s="108" t="s">
        <v>6</v>
      </c>
      <c r="D244" s="108" t="s">
        <v>6</v>
      </c>
      <c r="E244" s="108" t="s">
        <v>513</v>
      </c>
      <c r="F244" s="108" t="s">
        <v>56</v>
      </c>
      <c r="G244" s="78">
        <v>969.4</v>
      </c>
    </row>
    <row r="245" spans="1:7" ht="31.5">
      <c r="A245" s="85" t="s">
        <v>447</v>
      </c>
      <c r="B245" s="275" t="s">
        <v>35</v>
      </c>
      <c r="C245" s="79" t="s">
        <v>6</v>
      </c>
      <c r="D245" s="79" t="s">
        <v>6</v>
      </c>
      <c r="E245" s="109" t="s">
        <v>290</v>
      </c>
      <c r="F245" s="79"/>
      <c r="G245" s="276">
        <f>G246</f>
        <v>288</v>
      </c>
    </row>
    <row r="246" spans="1:7" ht="15.75">
      <c r="A246" s="224" t="s">
        <v>442</v>
      </c>
      <c r="B246" s="94" t="s">
        <v>35</v>
      </c>
      <c r="C246" s="108" t="s">
        <v>6</v>
      </c>
      <c r="D246" s="108" t="s">
        <v>6</v>
      </c>
      <c r="E246" s="110" t="s">
        <v>290</v>
      </c>
      <c r="F246" s="108" t="s">
        <v>63</v>
      </c>
      <c r="G246" s="78">
        <v>288</v>
      </c>
    </row>
    <row r="247" spans="1:7" ht="31.5">
      <c r="A247" s="187" t="s">
        <v>117</v>
      </c>
      <c r="B247" s="275" t="s">
        <v>35</v>
      </c>
      <c r="C247" s="79" t="s">
        <v>6</v>
      </c>
      <c r="D247" s="79" t="s">
        <v>6</v>
      </c>
      <c r="E247" s="109" t="s">
        <v>271</v>
      </c>
      <c r="F247" s="79"/>
      <c r="G247" s="276">
        <f>G248</f>
        <v>140</v>
      </c>
    </row>
    <row r="248" spans="1:7" ht="15.75">
      <c r="A248" s="189" t="s">
        <v>118</v>
      </c>
      <c r="B248" s="275" t="s">
        <v>35</v>
      </c>
      <c r="C248" s="79" t="s">
        <v>6</v>
      </c>
      <c r="D248" s="79" t="s">
        <v>6</v>
      </c>
      <c r="E248" s="109" t="s">
        <v>272</v>
      </c>
      <c r="F248" s="79"/>
      <c r="G248" s="276">
        <f>G249</f>
        <v>140</v>
      </c>
    </row>
    <row r="249" spans="1:7" ht="15.75">
      <c r="A249" s="224" t="s">
        <v>442</v>
      </c>
      <c r="B249" s="94" t="s">
        <v>35</v>
      </c>
      <c r="C249" s="108" t="s">
        <v>6</v>
      </c>
      <c r="D249" s="108" t="s">
        <v>6</v>
      </c>
      <c r="E249" s="110" t="s">
        <v>272</v>
      </c>
      <c r="F249" s="108" t="s">
        <v>63</v>
      </c>
      <c r="G249" s="78">
        <v>140</v>
      </c>
    </row>
    <row r="250" spans="1:7" ht="31.5">
      <c r="A250" s="85" t="s">
        <v>214</v>
      </c>
      <c r="B250" s="275" t="s">
        <v>35</v>
      </c>
      <c r="C250" s="79" t="s">
        <v>6</v>
      </c>
      <c r="D250" s="79" t="s">
        <v>6</v>
      </c>
      <c r="E250" s="79" t="s">
        <v>213</v>
      </c>
      <c r="F250" s="79"/>
      <c r="G250" s="276">
        <f>G251</f>
        <v>200</v>
      </c>
    </row>
    <row r="251" spans="1:7" ht="31.5">
      <c r="A251" s="87" t="s">
        <v>448</v>
      </c>
      <c r="B251" s="275" t="s">
        <v>35</v>
      </c>
      <c r="C251" s="79" t="s">
        <v>6</v>
      </c>
      <c r="D251" s="79" t="s">
        <v>6</v>
      </c>
      <c r="E251" s="79" t="s">
        <v>218</v>
      </c>
      <c r="F251" s="79"/>
      <c r="G251" s="276">
        <f>G252</f>
        <v>200</v>
      </c>
    </row>
    <row r="252" spans="1:7" ht="31.5">
      <c r="A252" s="87" t="s">
        <v>104</v>
      </c>
      <c r="B252" s="79" t="s">
        <v>35</v>
      </c>
      <c r="C252" s="79" t="s">
        <v>6</v>
      </c>
      <c r="D252" s="79" t="s">
        <v>6</v>
      </c>
      <c r="E252" s="79" t="s">
        <v>219</v>
      </c>
      <c r="F252" s="79"/>
      <c r="G252" s="276">
        <f>G253</f>
        <v>200</v>
      </c>
    </row>
    <row r="253" spans="1:7" ht="31.5">
      <c r="A253" s="170" t="s">
        <v>221</v>
      </c>
      <c r="B253" s="275" t="s">
        <v>35</v>
      </c>
      <c r="C253" s="79" t="s">
        <v>6</v>
      </c>
      <c r="D253" s="79" t="s">
        <v>6</v>
      </c>
      <c r="E253" s="88" t="s">
        <v>220</v>
      </c>
      <c r="F253" s="79"/>
      <c r="G253" s="276">
        <f>G254</f>
        <v>200</v>
      </c>
    </row>
    <row r="254" spans="1:7" ht="15.75">
      <c r="A254" s="224" t="s">
        <v>442</v>
      </c>
      <c r="B254" s="94" t="s">
        <v>35</v>
      </c>
      <c r="C254" s="108" t="s">
        <v>6</v>
      </c>
      <c r="D254" s="108" t="s">
        <v>6</v>
      </c>
      <c r="E254" s="157" t="s">
        <v>220</v>
      </c>
      <c r="F254" s="108" t="s">
        <v>63</v>
      </c>
      <c r="G254" s="78">
        <v>200</v>
      </c>
    </row>
    <row r="255" spans="1:7" ht="47.25">
      <c r="A255" s="90" t="s">
        <v>449</v>
      </c>
      <c r="B255" s="275" t="s">
        <v>35</v>
      </c>
      <c r="C255" s="79" t="s">
        <v>6</v>
      </c>
      <c r="D255" s="79" t="s">
        <v>6</v>
      </c>
      <c r="E255" s="88" t="s">
        <v>248</v>
      </c>
      <c r="F255" s="108"/>
      <c r="G255" s="276">
        <f>G256</f>
        <v>101.5</v>
      </c>
    </row>
    <row r="256" spans="1:7" ht="31.5">
      <c r="A256" s="91" t="s">
        <v>105</v>
      </c>
      <c r="B256" s="275" t="s">
        <v>35</v>
      </c>
      <c r="C256" s="79" t="s">
        <v>6</v>
      </c>
      <c r="D256" s="79" t="s">
        <v>6</v>
      </c>
      <c r="E256" s="88" t="s">
        <v>249</v>
      </c>
      <c r="F256" s="108"/>
      <c r="G256" s="276">
        <f>G257</f>
        <v>101.5</v>
      </c>
    </row>
    <row r="257" spans="1:7" ht="15.75">
      <c r="A257" s="86" t="s">
        <v>120</v>
      </c>
      <c r="B257" s="275" t="s">
        <v>35</v>
      </c>
      <c r="C257" s="79" t="s">
        <v>6</v>
      </c>
      <c r="D257" s="79" t="s">
        <v>6</v>
      </c>
      <c r="E257" s="88" t="s">
        <v>282</v>
      </c>
      <c r="F257" s="108"/>
      <c r="G257" s="276">
        <f>G258</f>
        <v>101.5</v>
      </c>
    </row>
    <row r="258" spans="1:7" ht="15.75">
      <c r="A258" s="224" t="s">
        <v>442</v>
      </c>
      <c r="B258" s="94" t="s">
        <v>35</v>
      </c>
      <c r="C258" s="108" t="s">
        <v>6</v>
      </c>
      <c r="D258" s="108" t="s">
        <v>6</v>
      </c>
      <c r="E258" s="157" t="s">
        <v>282</v>
      </c>
      <c r="F258" s="108" t="s">
        <v>63</v>
      </c>
      <c r="G258" s="78">
        <v>101.5</v>
      </c>
    </row>
    <row r="259" spans="1:7" ht="18.75">
      <c r="A259" s="50" t="s">
        <v>31</v>
      </c>
      <c r="B259" s="32" t="s">
        <v>35</v>
      </c>
      <c r="C259" s="39" t="s">
        <v>6</v>
      </c>
      <c r="D259" s="39" t="s">
        <v>26</v>
      </c>
      <c r="E259" s="39"/>
      <c r="F259" s="39"/>
      <c r="G259" s="25">
        <f>G260</f>
        <v>64549.6</v>
      </c>
    </row>
    <row r="260" spans="1:7" ht="17.25" customHeight="1">
      <c r="A260" s="90" t="s">
        <v>216</v>
      </c>
      <c r="B260" s="32" t="s">
        <v>35</v>
      </c>
      <c r="C260" s="31" t="s">
        <v>6</v>
      </c>
      <c r="D260" s="31" t="s">
        <v>26</v>
      </c>
      <c r="E260" s="31" t="s">
        <v>274</v>
      </c>
      <c r="F260" s="31"/>
      <c r="G260" s="20">
        <f>G261+G266+G271</f>
        <v>64549.6</v>
      </c>
    </row>
    <row r="261" spans="1:7" s="76" customFormat="1" ht="31.5">
      <c r="A261" s="187" t="s">
        <v>267</v>
      </c>
      <c r="B261" s="32" t="s">
        <v>35</v>
      </c>
      <c r="C261" s="31" t="s">
        <v>6</v>
      </c>
      <c r="D261" s="31" t="s">
        <v>26</v>
      </c>
      <c r="E261" s="31" t="s">
        <v>268</v>
      </c>
      <c r="F261" s="31"/>
      <c r="G261" s="20">
        <f>G262+G264</f>
        <v>785.4</v>
      </c>
    </row>
    <row r="262" spans="1:7" s="76" customFormat="1" ht="15.75">
      <c r="A262" s="188" t="s">
        <v>270</v>
      </c>
      <c r="B262" s="32" t="s">
        <v>35</v>
      </c>
      <c r="C262" s="31" t="s">
        <v>6</v>
      </c>
      <c r="D262" s="31" t="s">
        <v>26</v>
      </c>
      <c r="E262" s="31" t="s">
        <v>269</v>
      </c>
      <c r="F262" s="31"/>
      <c r="G262" s="20">
        <f>G263</f>
        <v>35</v>
      </c>
    </row>
    <row r="263" spans="1:7" ht="15.75">
      <c r="A263" s="224" t="s">
        <v>442</v>
      </c>
      <c r="B263" s="33" t="s">
        <v>35</v>
      </c>
      <c r="C263" s="30" t="s">
        <v>6</v>
      </c>
      <c r="D263" s="30" t="s">
        <v>26</v>
      </c>
      <c r="E263" s="30" t="s">
        <v>269</v>
      </c>
      <c r="F263" s="30" t="s">
        <v>63</v>
      </c>
      <c r="G263" s="24">
        <v>35</v>
      </c>
    </row>
    <row r="264" spans="1:7" ht="31.5">
      <c r="A264" s="187" t="s">
        <v>125</v>
      </c>
      <c r="B264" s="32" t="s">
        <v>35</v>
      </c>
      <c r="C264" s="31" t="s">
        <v>6</v>
      </c>
      <c r="D264" s="31" t="s">
        <v>26</v>
      </c>
      <c r="E264" s="31" t="s">
        <v>291</v>
      </c>
      <c r="F264" s="31"/>
      <c r="G264" s="20">
        <f>G265</f>
        <v>750.4</v>
      </c>
    </row>
    <row r="265" spans="1:7" ht="15.75">
      <c r="A265" s="224" t="s">
        <v>442</v>
      </c>
      <c r="B265" s="33" t="s">
        <v>35</v>
      </c>
      <c r="C265" s="30" t="s">
        <v>6</v>
      </c>
      <c r="D265" s="30" t="s">
        <v>26</v>
      </c>
      <c r="E265" s="30" t="s">
        <v>291</v>
      </c>
      <c r="F265" s="30" t="s">
        <v>63</v>
      </c>
      <c r="G265" s="24">
        <v>750.4</v>
      </c>
    </row>
    <row r="266" spans="1:7" ht="31.5">
      <c r="A266" s="85" t="s">
        <v>126</v>
      </c>
      <c r="B266" s="32" t="s">
        <v>35</v>
      </c>
      <c r="C266" s="31" t="s">
        <v>6</v>
      </c>
      <c r="D266" s="31" t="s">
        <v>26</v>
      </c>
      <c r="E266" s="31" t="s">
        <v>292</v>
      </c>
      <c r="F266" s="31"/>
      <c r="G266" s="20">
        <f>G267+G269</f>
        <v>1044.2</v>
      </c>
    </row>
    <row r="267" spans="1:7" s="76" customFormat="1" ht="31.5">
      <c r="A267" s="85" t="s">
        <v>127</v>
      </c>
      <c r="B267" s="32" t="s">
        <v>35</v>
      </c>
      <c r="C267" s="31" t="s">
        <v>6</v>
      </c>
      <c r="D267" s="31" t="s">
        <v>26</v>
      </c>
      <c r="E267" s="31" t="s">
        <v>293</v>
      </c>
      <c r="F267" s="31"/>
      <c r="G267" s="20">
        <f>G268</f>
        <v>406</v>
      </c>
    </row>
    <row r="268" spans="1:7" s="76" customFormat="1" ht="15.75">
      <c r="A268" s="224" t="s">
        <v>442</v>
      </c>
      <c r="B268" s="33" t="s">
        <v>35</v>
      </c>
      <c r="C268" s="30" t="s">
        <v>6</v>
      </c>
      <c r="D268" s="30" t="s">
        <v>26</v>
      </c>
      <c r="E268" s="30" t="s">
        <v>293</v>
      </c>
      <c r="F268" s="30" t="s">
        <v>63</v>
      </c>
      <c r="G268" s="24">
        <v>406</v>
      </c>
    </row>
    <row r="269" spans="1:7" s="76" customFormat="1" ht="15.75">
      <c r="A269" s="85" t="s">
        <v>128</v>
      </c>
      <c r="B269" s="32" t="s">
        <v>35</v>
      </c>
      <c r="C269" s="31" t="s">
        <v>6</v>
      </c>
      <c r="D269" s="31" t="s">
        <v>26</v>
      </c>
      <c r="E269" s="31" t="s">
        <v>294</v>
      </c>
      <c r="F269" s="31"/>
      <c r="G269" s="20">
        <f>G270</f>
        <v>638.2</v>
      </c>
    </row>
    <row r="270" spans="1:7" ht="15.75">
      <c r="A270" s="224" t="s">
        <v>442</v>
      </c>
      <c r="B270" s="33" t="s">
        <v>35</v>
      </c>
      <c r="C270" s="30" t="s">
        <v>6</v>
      </c>
      <c r="D270" s="30" t="s">
        <v>26</v>
      </c>
      <c r="E270" s="110" t="s">
        <v>294</v>
      </c>
      <c r="F270" s="30" t="s">
        <v>63</v>
      </c>
      <c r="G270" s="24">
        <v>638.2</v>
      </c>
    </row>
    <row r="271" spans="1:7" ht="31.5">
      <c r="A271" s="85" t="s">
        <v>123</v>
      </c>
      <c r="B271" s="32" t="s">
        <v>35</v>
      </c>
      <c r="C271" s="31" t="s">
        <v>6</v>
      </c>
      <c r="D271" s="31" t="s">
        <v>26</v>
      </c>
      <c r="E271" s="72" t="s">
        <v>295</v>
      </c>
      <c r="F271" s="31"/>
      <c r="G271" s="20">
        <f>G272+G274+G278+G282</f>
        <v>62720</v>
      </c>
    </row>
    <row r="272" spans="1:7" ht="15.75">
      <c r="A272" s="170" t="s">
        <v>253</v>
      </c>
      <c r="B272" s="32" t="s">
        <v>35</v>
      </c>
      <c r="C272" s="31" t="s">
        <v>6</v>
      </c>
      <c r="D272" s="31" t="s">
        <v>26</v>
      </c>
      <c r="E272" s="72" t="s">
        <v>296</v>
      </c>
      <c r="F272" s="31"/>
      <c r="G272" s="20">
        <f>G273</f>
        <v>5892.2</v>
      </c>
    </row>
    <row r="273" spans="1:7" ht="33.75" customHeight="1">
      <c r="A273" s="47" t="s">
        <v>100</v>
      </c>
      <c r="B273" s="33" t="s">
        <v>35</v>
      </c>
      <c r="C273" s="30" t="s">
        <v>6</v>
      </c>
      <c r="D273" s="30" t="s">
        <v>26</v>
      </c>
      <c r="E273" s="110" t="s">
        <v>296</v>
      </c>
      <c r="F273" s="30" t="s">
        <v>62</v>
      </c>
      <c r="G273" s="24">
        <v>5892.2</v>
      </c>
    </row>
    <row r="274" spans="1:7" ht="15.75">
      <c r="A274" s="170" t="s">
        <v>254</v>
      </c>
      <c r="B274" s="32" t="s">
        <v>35</v>
      </c>
      <c r="C274" s="31" t="s">
        <v>6</v>
      </c>
      <c r="D274" s="31" t="s">
        <v>26</v>
      </c>
      <c r="E274" s="72" t="s">
        <v>297</v>
      </c>
      <c r="F274" s="31"/>
      <c r="G274" s="20">
        <f>G275+G276+G277</f>
        <v>1202.8</v>
      </c>
    </row>
    <row r="275" spans="1:7" ht="33" customHeight="1">
      <c r="A275" s="47" t="s">
        <v>100</v>
      </c>
      <c r="B275" s="33" t="s">
        <v>35</v>
      </c>
      <c r="C275" s="30" t="s">
        <v>6</v>
      </c>
      <c r="D275" s="30" t="s">
        <v>26</v>
      </c>
      <c r="E275" s="110" t="s">
        <v>297</v>
      </c>
      <c r="F275" s="30" t="s">
        <v>62</v>
      </c>
      <c r="G275" s="24">
        <v>631.3</v>
      </c>
    </row>
    <row r="276" spans="1:7" s="76" customFormat="1" ht="15.75">
      <c r="A276" s="224" t="s">
        <v>442</v>
      </c>
      <c r="B276" s="33" t="s">
        <v>35</v>
      </c>
      <c r="C276" s="30" t="s">
        <v>6</v>
      </c>
      <c r="D276" s="30" t="s">
        <v>26</v>
      </c>
      <c r="E276" s="110" t="s">
        <v>297</v>
      </c>
      <c r="F276" s="30" t="s">
        <v>63</v>
      </c>
      <c r="G276" s="24">
        <v>511.5</v>
      </c>
    </row>
    <row r="277" spans="1:7" s="42" customFormat="1" ht="18">
      <c r="A277" s="74" t="s">
        <v>64</v>
      </c>
      <c r="B277" s="33" t="s">
        <v>35</v>
      </c>
      <c r="C277" s="30" t="s">
        <v>6</v>
      </c>
      <c r="D277" s="30" t="s">
        <v>26</v>
      </c>
      <c r="E277" s="110" t="s">
        <v>297</v>
      </c>
      <c r="F277" s="30" t="s">
        <v>65</v>
      </c>
      <c r="G277" s="24">
        <v>60</v>
      </c>
    </row>
    <row r="278" spans="1:7" s="42" customFormat="1" ht="18">
      <c r="A278" s="186" t="s">
        <v>209</v>
      </c>
      <c r="B278" s="32" t="s">
        <v>35</v>
      </c>
      <c r="C278" s="31" t="s">
        <v>6</v>
      </c>
      <c r="D278" s="31" t="s">
        <v>26</v>
      </c>
      <c r="E278" s="31" t="s">
        <v>298</v>
      </c>
      <c r="F278" s="31"/>
      <c r="G278" s="20">
        <f>G279+G280+G281</f>
        <v>54190.7</v>
      </c>
    </row>
    <row r="279" spans="1:7" s="42" customFormat="1" ht="33.75" customHeight="1">
      <c r="A279" s="47" t="s">
        <v>100</v>
      </c>
      <c r="B279" s="33" t="s">
        <v>35</v>
      </c>
      <c r="C279" s="30" t="s">
        <v>6</v>
      </c>
      <c r="D279" s="30" t="s">
        <v>26</v>
      </c>
      <c r="E279" s="30" t="s">
        <v>298</v>
      </c>
      <c r="F279" s="30" t="s">
        <v>62</v>
      </c>
      <c r="G279" s="24">
        <v>47308.8</v>
      </c>
    </row>
    <row r="280" spans="1:7" s="77" customFormat="1" ht="18">
      <c r="A280" s="224" t="s">
        <v>442</v>
      </c>
      <c r="B280" s="33" t="s">
        <v>35</v>
      </c>
      <c r="C280" s="30" t="s">
        <v>6</v>
      </c>
      <c r="D280" s="30" t="s">
        <v>26</v>
      </c>
      <c r="E280" s="30" t="s">
        <v>298</v>
      </c>
      <c r="F280" s="30" t="s">
        <v>63</v>
      </c>
      <c r="G280" s="24">
        <v>6812.7</v>
      </c>
    </row>
    <row r="281" spans="1:7" s="42" customFormat="1" ht="18">
      <c r="A281" s="74" t="s">
        <v>64</v>
      </c>
      <c r="B281" s="33" t="s">
        <v>35</v>
      </c>
      <c r="C281" s="30" t="s">
        <v>6</v>
      </c>
      <c r="D281" s="30" t="s">
        <v>26</v>
      </c>
      <c r="E281" s="30" t="s">
        <v>298</v>
      </c>
      <c r="F281" s="30" t="s">
        <v>65</v>
      </c>
      <c r="G281" s="24">
        <v>69.2</v>
      </c>
    </row>
    <row r="282" spans="1:7" s="42" customFormat="1" ht="47.25">
      <c r="A282" s="87" t="s">
        <v>201</v>
      </c>
      <c r="B282" s="275" t="s">
        <v>35</v>
      </c>
      <c r="C282" s="79" t="s">
        <v>6</v>
      </c>
      <c r="D282" s="79" t="s">
        <v>26</v>
      </c>
      <c r="E282" s="109" t="s">
        <v>299</v>
      </c>
      <c r="F282" s="79"/>
      <c r="G282" s="276">
        <f>G283</f>
        <v>1434.3</v>
      </c>
    </row>
    <row r="283" spans="1:7" s="42" customFormat="1" ht="18">
      <c r="A283" s="224" t="s">
        <v>442</v>
      </c>
      <c r="B283" s="94" t="s">
        <v>35</v>
      </c>
      <c r="C283" s="108" t="s">
        <v>6</v>
      </c>
      <c r="D283" s="108" t="s">
        <v>26</v>
      </c>
      <c r="E283" s="110" t="s">
        <v>299</v>
      </c>
      <c r="F283" s="108" t="s">
        <v>63</v>
      </c>
      <c r="G283" s="24">
        <v>1434.3</v>
      </c>
    </row>
    <row r="284" spans="1:7" s="42" customFormat="1" ht="18.75">
      <c r="A284" s="38" t="s">
        <v>27</v>
      </c>
      <c r="B284" s="39" t="s">
        <v>35</v>
      </c>
      <c r="C284" s="39" t="s">
        <v>28</v>
      </c>
      <c r="D284" s="31"/>
      <c r="E284" s="31"/>
      <c r="F284" s="31"/>
      <c r="G284" s="25">
        <f>G285+G291</f>
        <v>1567.9</v>
      </c>
    </row>
    <row r="285" spans="1:7" s="42" customFormat="1" ht="18.75">
      <c r="A285" s="50" t="s">
        <v>30</v>
      </c>
      <c r="B285" s="39" t="s">
        <v>35</v>
      </c>
      <c r="C285" s="39" t="s">
        <v>28</v>
      </c>
      <c r="D285" s="39" t="s">
        <v>17</v>
      </c>
      <c r="E285" s="39"/>
      <c r="F285" s="30"/>
      <c r="G285" s="25">
        <f>G286</f>
        <v>350</v>
      </c>
    </row>
    <row r="286" spans="1:7" s="43" customFormat="1" ht="15.75">
      <c r="A286" s="95" t="s">
        <v>76</v>
      </c>
      <c r="B286" s="31" t="s">
        <v>35</v>
      </c>
      <c r="C286" s="31" t="s">
        <v>28</v>
      </c>
      <c r="D286" s="31" t="s">
        <v>17</v>
      </c>
      <c r="E286" s="31" t="s">
        <v>300</v>
      </c>
      <c r="F286" s="30"/>
      <c r="G286" s="20">
        <f>G287</f>
        <v>350</v>
      </c>
    </row>
    <row r="287" spans="1:7" s="43" customFormat="1" ht="15.75">
      <c r="A287" s="95" t="s">
        <v>129</v>
      </c>
      <c r="B287" s="31" t="s">
        <v>35</v>
      </c>
      <c r="C287" s="31" t="s">
        <v>28</v>
      </c>
      <c r="D287" s="31" t="s">
        <v>17</v>
      </c>
      <c r="E287" s="31" t="s">
        <v>301</v>
      </c>
      <c r="F287" s="31"/>
      <c r="G287" s="20">
        <f>G288</f>
        <v>350</v>
      </c>
    </row>
    <row r="288" spans="1:7" s="37" customFormat="1" ht="31.5">
      <c r="A288" s="66" t="s">
        <v>130</v>
      </c>
      <c r="B288" s="31" t="s">
        <v>35</v>
      </c>
      <c r="C288" s="31" t="s">
        <v>28</v>
      </c>
      <c r="D288" s="31" t="s">
        <v>17</v>
      </c>
      <c r="E288" s="31" t="s">
        <v>302</v>
      </c>
      <c r="F288" s="2"/>
      <c r="G288" s="20">
        <f>G289+G290</f>
        <v>350</v>
      </c>
    </row>
    <row r="289" spans="1:7" s="43" customFormat="1" ht="32.25" customHeight="1">
      <c r="A289" s="47" t="s">
        <v>100</v>
      </c>
      <c r="B289" s="30" t="s">
        <v>35</v>
      </c>
      <c r="C289" s="30" t="s">
        <v>28</v>
      </c>
      <c r="D289" s="30" t="s">
        <v>17</v>
      </c>
      <c r="E289" s="110" t="s">
        <v>302</v>
      </c>
      <c r="F289" s="30" t="s">
        <v>62</v>
      </c>
      <c r="G289" s="24">
        <v>324.9</v>
      </c>
    </row>
    <row r="290" spans="1:7" s="43" customFormat="1" ht="22.5" customHeight="1">
      <c r="A290" s="29" t="s">
        <v>80</v>
      </c>
      <c r="B290" s="30" t="s">
        <v>35</v>
      </c>
      <c r="C290" s="30" t="s">
        <v>28</v>
      </c>
      <c r="D290" s="30" t="s">
        <v>17</v>
      </c>
      <c r="E290" s="110" t="s">
        <v>302</v>
      </c>
      <c r="F290" s="30" t="s">
        <v>56</v>
      </c>
      <c r="G290" s="24">
        <v>25.1</v>
      </c>
    </row>
    <row r="291" spans="1:7" s="43" customFormat="1" ht="18.75">
      <c r="A291" s="173" t="s">
        <v>88</v>
      </c>
      <c r="B291" s="39" t="s">
        <v>35</v>
      </c>
      <c r="C291" s="39" t="s">
        <v>28</v>
      </c>
      <c r="D291" s="39" t="s">
        <v>10</v>
      </c>
      <c r="E291" s="174"/>
      <c r="F291" s="39"/>
      <c r="G291" s="25">
        <f>G292</f>
        <v>1217.9</v>
      </c>
    </row>
    <row r="292" spans="1:7" s="43" customFormat="1" ht="15.75">
      <c r="A292" s="95" t="s">
        <v>76</v>
      </c>
      <c r="B292" s="31" t="s">
        <v>35</v>
      </c>
      <c r="C292" s="31" t="s">
        <v>28</v>
      </c>
      <c r="D292" s="31" t="s">
        <v>10</v>
      </c>
      <c r="E292" s="31" t="s">
        <v>300</v>
      </c>
      <c r="F292" s="31"/>
      <c r="G292" s="20">
        <f>G293</f>
        <v>1217.9</v>
      </c>
    </row>
    <row r="293" spans="1:7" s="43" customFormat="1" ht="15.75">
      <c r="A293" s="100" t="s">
        <v>183</v>
      </c>
      <c r="B293" s="31" t="s">
        <v>35</v>
      </c>
      <c r="C293" s="31" t="s">
        <v>28</v>
      </c>
      <c r="D293" s="31" t="s">
        <v>10</v>
      </c>
      <c r="E293" s="72" t="s">
        <v>303</v>
      </c>
      <c r="F293" s="31"/>
      <c r="G293" s="20">
        <f>G294</f>
        <v>1217.9</v>
      </c>
    </row>
    <row r="294" spans="1:7" s="43" customFormat="1" ht="31.5">
      <c r="A294" s="143" t="s">
        <v>93</v>
      </c>
      <c r="B294" s="31" t="s">
        <v>35</v>
      </c>
      <c r="C294" s="31" t="s">
        <v>28</v>
      </c>
      <c r="D294" s="31" t="s">
        <v>10</v>
      </c>
      <c r="E294" s="97" t="s">
        <v>304</v>
      </c>
      <c r="F294" s="31"/>
      <c r="G294" s="20">
        <f>G295+G296</f>
        <v>1217.9</v>
      </c>
    </row>
    <row r="295" spans="1:7" s="37" customFormat="1" ht="15.75">
      <c r="A295" s="224" t="s">
        <v>442</v>
      </c>
      <c r="B295" s="30" t="s">
        <v>35</v>
      </c>
      <c r="C295" s="30" t="s">
        <v>28</v>
      </c>
      <c r="D295" s="30" t="s">
        <v>10</v>
      </c>
      <c r="E295" s="96" t="s">
        <v>304</v>
      </c>
      <c r="F295" s="30" t="s">
        <v>63</v>
      </c>
      <c r="G295" s="24">
        <v>587.9</v>
      </c>
    </row>
    <row r="296" spans="1:7" s="37" customFormat="1" ht="18" customHeight="1">
      <c r="A296" s="29" t="s">
        <v>80</v>
      </c>
      <c r="B296" s="30" t="s">
        <v>35</v>
      </c>
      <c r="C296" s="30" t="s">
        <v>28</v>
      </c>
      <c r="D296" s="30" t="s">
        <v>10</v>
      </c>
      <c r="E296" s="96" t="s">
        <v>304</v>
      </c>
      <c r="F296" s="30" t="s">
        <v>56</v>
      </c>
      <c r="G296" s="24">
        <v>630</v>
      </c>
    </row>
    <row r="297" spans="1:7" s="42" customFormat="1" ht="37.5">
      <c r="A297" s="50" t="s">
        <v>189</v>
      </c>
      <c r="B297" s="41" t="s">
        <v>36</v>
      </c>
      <c r="C297" s="30"/>
      <c r="D297" s="30"/>
      <c r="E297" s="30"/>
      <c r="F297" s="30"/>
      <c r="G297" s="25">
        <f>G298+G399+G422+G500+G511+G564+G576+G583+G638+G660+G468</f>
        <v>298290.3</v>
      </c>
    </row>
    <row r="298" spans="1:7" s="42" customFormat="1" ht="18.75">
      <c r="A298" s="38" t="s">
        <v>11</v>
      </c>
      <c r="B298" s="41" t="s">
        <v>36</v>
      </c>
      <c r="C298" s="39" t="s">
        <v>3</v>
      </c>
      <c r="D298" s="32"/>
      <c r="E298" s="32"/>
      <c r="F298" s="32"/>
      <c r="G298" s="25">
        <f>G299+G307+G342+G337</f>
        <v>84620.3</v>
      </c>
    </row>
    <row r="299" spans="1:7" ht="37.5">
      <c r="A299" s="50" t="s">
        <v>18</v>
      </c>
      <c r="B299" s="41" t="s">
        <v>36</v>
      </c>
      <c r="C299" s="39" t="s">
        <v>3</v>
      </c>
      <c r="D299" s="39" t="s">
        <v>7</v>
      </c>
      <c r="E299" s="156"/>
      <c r="F299" s="156"/>
      <c r="G299" s="25">
        <f>G300</f>
        <v>3162</v>
      </c>
    </row>
    <row r="300" spans="1:7" ht="31.5">
      <c r="A300" s="85" t="s">
        <v>214</v>
      </c>
      <c r="B300" s="275" t="s">
        <v>36</v>
      </c>
      <c r="C300" s="79" t="s">
        <v>3</v>
      </c>
      <c r="D300" s="79" t="s">
        <v>7</v>
      </c>
      <c r="E300" s="79" t="s">
        <v>213</v>
      </c>
      <c r="F300" s="79"/>
      <c r="G300" s="276">
        <f>G301</f>
        <v>3162</v>
      </c>
    </row>
    <row r="301" spans="1:7" ht="15.75">
      <c r="A301" s="85" t="s">
        <v>305</v>
      </c>
      <c r="B301" s="275" t="s">
        <v>36</v>
      </c>
      <c r="C301" s="79" t="s">
        <v>3</v>
      </c>
      <c r="D301" s="79" t="s">
        <v>7</v>
      </c>
      <c r="E301" s="79" t="s">
        <v>306</v>
      </c>
      <c r="F301" s="79"/>
      <c r="G301" s="276">
        <f>G302</f>
        <v>3162</v>
      </c>
    </row>
    <row r="302" spans="1:7" ht="31.5">
      <c r="A302" s="85" t="s">
        <v>131</v>
      </c>
      <c r="B302" s="275" t="s">
        <v>36</v>
      </c>
      <c r="C302" s="79" t="s">
        <v>3</v>
      </c>
      <c r="D302" s="79" t="s">
        <v>7</v>
      </c>
      <c r="E302" s="79" t="s">
        <v>307</v>
      </c>
      <c r="F302" s="79"/>
      <c r="G302" s="276">
        <f>G303+G305</f>
        <v>3162</v>
      </c>
    </row>
    <row r="303" spans="1:7" ht="15.75">
      <c r="A303" s="170" t="s">
        <v>253</v>
      </c>
      <c r="B303" s="79" t="s">
        <v>36</v>
      </c>
      <c r="C303" s="79" t="s">
        <v>3</v>
      </c>
      <c r="D303" s="79" t="s">
        <v>7</v>
      </c>
      <c r="E303" s="79" t="s">
        <v>308</v>
      </c>
      <c r="F303" s="79"/>
      <c r="G303" s="276">
        <f>G304</f>
        <v>3135</v>
      </c>
    </row>
    <row r="304" spans="1:7" ht="33" customHeight="1">
      <c r="A304" s="47" t="s">
        <v>100</v>
      </c>
      <c r="B304" s="30" t="s">
        <v>36</v>
      </c>
      <c r="C304" s="30" t="s">
        <v>3</v>
      </c>
      <c r="D304" s="30" t="s">
        <v>7</v>
      </c>
      <c r="E304" s="30" t="s">
        <v>308</v>
      </c>
      <c r="F304" s="30" t="s">
        <v>62</v>
      </c>
      <c r="G304" s="24">
        <v>3135</v>
      </c>
    </row>
    <row r="305" spans="1:7" ht="21.75" customHeight="1">
      <c r="A305" s="170" t="s">
        <v>254</v>
      </c>
      <c r="B305" s="31" t="s">
        <v>36</v>
      </c>
      <c r="C305" s="31" t="s">
        <v>3</v>
      </c>
      <c r="D305" s="31" t="s">
        <v>7</v>
      </c>
      <c r="E305" s="31" t="s">
        <v>309</v>
      </c>
      <c r="F305" s="31"/>
      <c r="G305" s="20">
        <f>G306</f>
        <v>27</v>
      </c>
    </row>
    <row r="306" spans="1:7" ht="33" customHeight="1">
      <c r="A306" s="47" t="s">
        <v>100</v>
      </c>
      <c r="B306" s="30" t="s">
        <v>36</v>
      </c>
      <c r="C306" s="30" t="s">
        <v>3</v>
      </c>
      <c r="D306" s="30" t="s">
        <v>7</v>
      </c>
      <c r="E306" s="30" t="s">
        <v>309</v>
      </c>
      <c r="F306" s="30" t="s">
        <v>62</v>
      </c>
      <c r="G306" s="24">
        <v>27</v>
      </c>
    </row>
    <row r="307" spans="1:7" ht="56.25">
      <c r="A307" s="38" t="s">
        <v>12</v>
      </c>
      <c r="B307" s="39" t="s">
        <v>36</v>
      </c>
      <c r="C307" s="39" t="s">
        <v>3</v>
      </c>
      <c r="D307" s="39" t="s">
        <v>10</v>
      </c>
      <c r="E307" s="39"/>
      <c r="F307" s="39"/>
      <c r="G307" s="25">
        <f>G308+G325+G329</f>
        <v>64902.399999999994</v>
      </c>
    </row>
    <row r="308" spans="1:7" ht="31.5">
      <c r="A308" s="85" t="s">
        <v>214</v>
      </c>
      <c r="B308" s="31" t="s">
        <v>36</v>
      </c>
      <c r="C308" s="31" t="s">
        <v>3</v>
      </c>
      <c r="D308" s="31" t="s">
        <v>10</v>
      </c>
      <c r="E308" s="31" t="s">
        <v>213</v>
      </c>
      <c r="F308" s="30"/>
      <c r="G308" s="20">
        <f>G309</f>
        <v>60246.2</v>
      </c>
    </row>
    <row r="309" spans="1:7" ht="15.75">
      <c r="A309" s="85" t="s">
        <v>305</v>
      </c>
      <c r="B309" s="31" t="s">
        <v>36</v>
      </c>
      <c r="C309" s="31" t="s">
        <v>3</v>
      </c>
      <c r="D309" s="31" t="s">
        <v>10</v>
      </c>
      <c r="E309" s="31" t="s">
        <v>306</v>
      </c>
      <c r="F309" s="31"/>
      <c r="G309" s="20">
        <f>G310+G322</f>
        <v>60246.2</v>
      </c>
    </row>
    <row r="310" spans="1:7" s="76" customFormat="1" ht="31.5">
      <c r="A310" s="85" t="s">
        <v>131</v>
      </c>
      <c r="B310" s="79" t="s">
        <v>36</v>
      </c>
      <c r="C310" s="79" t="s">
        <v>3</v>
      </c>
      <c r="D310" s="79" t="s">
        <v>10</v>
      </c>
      <c r="E310" s="79" t="s">
        <v>307</v>
      </c>
      <c r="F310" s="79"/>
      <c r="G310" s="276">
        <f>G311+G313+G317+G320</f>
        <v>58830.2</v>
      </c>
    </row>
    <row r="311" spans="1:7" s="76" customFormat="1" ht="15.75">
      <c r="A311" s="170" t="s">
        <v>253</v>
      </c>
      <c r="B311" s="79" t="s">
        <v>36</v>
      </c>
      <c r="C311" s="79" t="s">
        <v>3</v>
      </c>
      <c r="D311" s="79" t="s">
        <v>10</v>
      </c>
      <c r="E311" s="79" t="s">
        <v>308</v>
      </c>
      <c r="F311" s="79"/>
      <c r="G311" s="276">
        <f>G312</f>
        <v>32371.3</v>
      </c>
    </row>
    <row r="312" spans="1:7" s="76" customFormat="1" ht="32.25" customHeight="1">
      <c r="A312" s="47" t="s">
        <v>100</v>
      </c>
      <c r="B312" s="30" t="s">
        <v>36</v>
      </c>
      <c r="C312" s="30" t="s">
        <v>3</v>
      </c>
      <c r="D312" s="30" t="s">
        <v>10</v>
      </c>
      <c r="E312" s="30" t="s">
        <v>308</v>
      </c>
      <c r="F312" s="30" t="s">
        <v>62</v>
      </c>
      <c r="G312" s="78">
        <v>32371.3</v>
      </c>
    </row>
    <row r="313" spans="1:7" s="76" customFormat="1" ht="15.75">
      <c r="A313" s="170" t="s">
        <v>254</v>
      </c>
      <c r="B313" s="31" t="s">
        <v>36</v>
      </c>
      <c r="C313" s="31" t="s">
        <v>3</v>
      </c>
      <c r="D313" s="31" t="s">
        <v>10</v>
      </c>
      <c r="E313" s="31" t="s">
        <v>309</v>
      </c>
      <c r="F313" s="31"/>
      <c r="G313" s="53">
        <f>G314+G315+G316</f>
        <v>16185.099999999999</v>
      </c>
    </row>
    <row r="314" spans="1:7" s="76" customFormat="1" ht="36" customHeight="1">
      <c r="A314" s="47" t="s">
        <v>100</v>
      </c>
      <c r="B314" s="30" t="s">
        <v>36</v>
      </c>
      <c r="C314" s="30" t="s">
        <v>3</v>
      </c>
      <c r="D314" s="30" t="s">
        <v>10</v>
      </c>
      <c r="E314" s="30" t="s">
        <v>309</v>
      </c>
      <c r="F314" s="30" t="s">
        <v>62</v>
      </c>
      <c r="G314" s="24">
        <v>3682.9</v>
      </c>
    </row>
    <row r="315" spans="1:7" ht="15.75">
      <c r="A315" s="224" t="s">
        <v>442</v>
      </c>
      <c r="B315" s="30" t="s">
        <v>36</v>
      </c>
      <c r="C315" s="30" t="s">
        <v>3</v>
      </c>
      <c r="D315" s="30" t="s">
        <v>10</v>
      </c>
      <c r="E315" s="30" t="s">
        <v>309</v>
      </c>
      <c r="F315" s="30" t="s">
        <v>63</v>
      </c>
      <c r="G315" s="24">
        <v>12365.3</v>
      </c>
    </row>
    <row r="316" spans="1:7" s="76" customFormat="1" ht="15.75">
      <c r="A316" s="74" t="s">
        <v>64</v>
      </c>
      <c r="B316" s="30" t="s">
        <v>36</v>
      </c>
      <c r="C316" s="30" t="s">
        <v>3</v>
      </c>
      <c r="D316" s="30" t="s">
        <v>10</v>
      </c>
      <c r="E316" s="30" t="s">
        <v>309</v>
      </c>
      <c r="F316" s="30" t="s">
        <v>65</v>
      </c>
      <c r="G316" s="24">
        <v>136.9</v>
      </c>
    </row>
    <row r="317" spans="1:7" s="76" customFormat="1" ht="15.75">
      <c r="A317" s="186" t="s">
        <v>209</v>
      </c>
      <c r="B317" s="98">
        <v>904</v>
      </c>
      <c r="C317" s="79" t="s">
        <v>3</v>
      </c>
      <c r="D317" s="79" t="s">
        <v>10</v>
      </c>
      <c r="E317" s="79" t="s">
        <v>310</v>
      </c>
      <c r="F317" s="79"/>
      <c r="G317" s="276">
        <f>G318+G319</f>
        <v>8263.8</v>
      </c>
    </row>
    <row r="318" spans="1:7" s="76" customFormat="1" ht="31.5" customHeight="1">
      <c r="A318" s="47" t="s">
        <v>100</v>
      </c>
      <c r="B318" s="80">
        <v>904</v>
      </c>
      <c r="C318" s="108" t="s">
        <v>3</v>
      </c>
      <c r="D318" s="108" t="s">
        <v>10</v>
      </c>
      <c r="E318" s="108" t="s">
        <v>310</v>
      </c>
      <c r="F318" s="108" t="s">
        <v>62</v>
      </c>
      <c r="G318" s="78">
        <v>7911</v>
      </c>
    </row>
    <row r="319" spans="1:7" ht="15.75">
      <c r="A319" s="224" t="s">
        <v>442</v>
      </c>
      <c r="B319" s="80">
        <v>904</v>
      </c>
      <c r="C319" s="108" t="s">
        <v>3</v>
      </c>
      <c r="D319" s="108" t="s">
        <v>10</v>
      </c>
      <c r="E319" s="108" t="s">
        <v>310</v>
      </c>
      <c r="F319" s="30" t="s">
        <v>63</v>
      </c>
      <c r="G319" s="24">
        <v>352.8</v>
      </c>
    </row>
    <row r="320" spans="1:7" ht="47.25">
      <c r="A320" s="87" t="s">
        <v>201</v>
      </c>
      <c r="B320" s="79" t="s">
        <v>36</v>
      </c>
      <c r="C320" s="79" t="s">
        <v>3</v>
      </c>
      <c r="D320" s="79" t="s">
        <v>10</v>
      </c>
      <c r="E320" s="79" t="s">
        <v>311</v>
      </c>
      <c r="F320" s="79"/>
      <c r="G320" s="276">
        <f>G321</f>
        <v>2010</v>
      </c>
    </row>
    <row r="321" spans="1:7" ht="15.75">
      <c r="A321" s="224" t="s">
        <v>442</v>
      </c>
      <c r="B321" s="108" t="s">
        <v>36</v>
      </c>
      <c r="C321" s="108" t="s">
        <v>3</v>
      </c>
      <c r="D321" s="108" t="s">
        <v>10</v>
      </c>
      <c r="E321" s="108" t="s">
        <v>311</v>
      </c>
      <c r="F321" s="108" t="s">
        <v>63</v>
      </c>
      <c r="G321" s="24">
        <v>2010</v>
      </c>
    </row>
    <row r="322" spans="1:7" ht="31.5">
      <c r="A322" s="85" t="s">
        <v>132</v>
      </c>
      <c r="B322" s="275" t="s">
        <v>36</v>
      </c>
      <c r="C322" s="79" t="s">
        <v>3</v>
      </c>
      <c r="D322" s="79" t="s">
        <v>10</v>
      </c>
      <c r="E322" s="109" t="s">
        <v>314</v>
      </c>
      <c r="F322" s="79"/>
      <c r="G322" s="276">
        <f>G323</f>
        <v>1416</v>
      </c>
    </row>
    <row r="323" spans="1:7" ht="15.75">
      <c r="A323" s="85" t="s">
        <v>133</v>
      </c>
      <c r="B323" s="275" t="s">
        <v>36</v>
      </c>
      <c r="C323" s="79" t="s">
        <v>3</v>
      </c>
      <c r="D323" s="79" t="s">
        <v>10</v>
      </c>
      <c r="E323" s="109" t="s">
        <v>315</v>
      </c>
      <c r="F323" s="79"/>
      <c r="G323" s="276">
        <f>G324</f>
        <v>1416</v>
      </c>
    </row>
    <row r="324" spans="1:7" s="76" customFormat="1" ht="15.75">
      <c r="A324" s="224" t="s">
        <v>442</v>
      </c>
      <c r="B324" s="94" t="s">
        <v>36</v>
      </c>
      <c r="C324" s="108" t="s">
        <v>3</v>
      </c>
      <c r="D324" s="108" t="s">
        <v>10</v>
      </c>
      <c r="E324" s="110" t="s">
        <v>315</v>
      </c>
      <c r="F324" s="30" t="s">
        <v>63</v>
      </c>
      <c r="G324" s="24">
        <v>1416</v>
      </c>
    </row>
    <row r="325" spans="1:7" s="76" customFormat="1" ht="47.25">
      <c r="A325" s="90" t="s">
        <v>449</v>
      </c>
      <c r="B325" s="275" t="s">
        <v>36</v>
      </c>
      <c r="C325" s="79" t="s">
        <v>3</v>
      </c>
      <c r="D325" s="79" t="s">
        <v>10</v>
      </c>
      <c r="E325" s="109" t="s">
        <v>248</v>
      </c>
      <c r="F325" s="79"/>
      <c r="G325" s="276">
        <f>G326</f>
        <v>3948.6</v>
      </c>
    </row>
    <row r="326" spans="1:7" s="76" customFormat="1" ht="31.5">
      <c r="A326" s="91" t="s">
        <v>105</v>
      </c>
      <c r="B326" s="275" t="s">
        <v>36</v>
      </c>
      <c r="C326" s="79" t="s">
        <v>3</v>
      </c>
      <c r="D326" s="79" t="s">
        <v>10</v>
      </c>
      <c r="E326" s="109" t="s">
        <v>249</v>
      </c>
      <c r="F326" s="79"/>
      <c r="G326" s="276">
        <f>G327</f>
        <v>3948.6</v>
      </c>
    </row>
    <row r="327" spans="1:7" s="76" customFormat="1" ht="15.75">
      <c r="A327" s="86" t="s">
        <v>135</v>
      </c>
      <c r="B327" s="275" t="s">
        <v>36</v>
      </c>
      <c r="C327" s="79" t="s">
        <v>3</v>
      </c>
      <c r="D327" s="79" t="s">
        <v>10</v>
      </c>
      <c r="E327" s="109" t="s">
        <v>313</v>
      </c>
      <c r="F327" s="79"/>
      <c r="G327" s="276">
        <f>G328</f>
        <v>3948.6</v>
      </c>
    </row>
    <row r="328" spans="1:7" s="76" customFormat="1" ht="15.75">
      <c r="A328" s="224" t="s">
        <v>442</v>
      </c>
      <c r="B328" s="94" t="s">
        <v>36</v>
      </c>
      <c r="C328" s="108" t="s">
        <v>3</v>
      </c>
      <c r="D328" s="108" t="s">
        <v>10</v>
      </c>
      <c r="E328" s="110" t="s">
        <v>313</v>
      </c>
      <c r="F328" s="108" t="s">
        <v>63</v>
      </c>
      <c r="G328" s="78">
        <v>3948.6</v>
      </c>
    </row>
    <row r="329" spans="1:7" s="76" customFormat="1" ht="15.75">
      <c r="A329" s="250" t="s">
        <v>76</v>
      </c>
      <c r="B329" s="59" t="s">
        <v>36</v>
      </c>
      <c r="C329" s="2" t="s">
        <v>3</v>
      </c>
      <c r="D329" s="2" t="s">
        <v>10</v>
      </c>
      <c r="E329" s="246" t="s">
        <v>300</v>
      </c>
      <c r="F329" s="52"/>
      <c r="G329" s="53">
        <f>G330</f>
        <v>707.5999999999999</v>
      </c>
    </row>
    <row r="330" spans="1:7" s="76" customFormat="1" ht="31.5">
      <c r="A330" s="234" t="s">
        <v>460</v>
      </c>
      <c r="B330" s="59" t="s">
        <v>36</v>
      </c>
      <c r="C330" s="2" t="s">
        <v>3</v>
      </c>
      <c r="D330" s="2" t="s">
        <v>10</v>
      </c>
      <c r="E330" s="246" t="s">
        <v>459</v>
      </c>
      <c r="F330" s="52"/>
      <c r="G330" s="53">
        <f>G331+G334</f>
        <v>707.5999999999999</v>
      </c>
    </row>
    <row r="331" spans="1:7" s="76" customFormat="1" ht="31.5">
      <c r="A331" s="251" t="s">
        <v>461</v>
      </c>
      <c r="B331" s="59" t="s">
        <v>36</v>
      </c>
      <c r="C331" s="2" t="s">
        <v>3</v>
      </c>
      <c r="D331" s="2" t="s">
        <v>10</v>
      </c>
      <c r="E331" s="246" t="s">
        <v>458</v>
      </c>
      <c r="F331" s="52"/>
      <c r="G331" s="53">
        <f>G332+G333</f>
        <v>411.4</v>
      </c>
    </row>
    <row r="332" spans="1:7" s="76" customFormat="1" ht="34.5" customHeight="1">
      <c r="A332" s="252" t="s">
        <v>100</v>
      </c>
      <c r="B332" s="18" t="s">
        <v>36</v>
      </c>
      <c r="C332" s="52" t="s">
        <v>3</v>
      </c>
      <c r="D332" s="52" t="s">
        <v>10</v>
      </c>
      <c r="E332" s="245" t="s">
        <v>458</v>
      </c>
      <c r="F332" s="52" t="s">
        <v>62</v>
      </c>
      <c r="G332" s="14">
        <v>403.4</v>
      </c>
    </row>
    <row r="333" spans="1:7" s="76" customFormat="1" ht="19.5" customHeight="1">
      <c r="A333" s="265" t="s">
        <v>442</v>
      </c>
      <c r="B333" s="18" t="s">
        <v>36</v>
      </c>
      <c r="C333" s="52" t="s">
        <v>3</v>
      </c>
      <c r="D333" s="52" t="s">
        <v>10</v>
      </c>
      <c r="E333" s="245" t="s">
        <v>458</v>
      </c>
      <c r="F333" s="52" t="s">
        <v>63</v>
      </c>
      <c r="G333" s="14">
        <v>8</v>
      </c>
    </row>
    <row r="334" spans="1:7" s="76" customFormat="1" ht="141" customHeight="1">
      <c r="A334" s="278" t="s">
        <v>515</v>
      </c>
      <c r="B334" s="59" t="s">
        <v>36</v>
      </c>
      <c r="C334" s="2" t="s">
        <v>3</v>
      </c>
      <c r="D334" s="2" t="s">
        <v>10</v>
      </c>
      <c r="E334" s="246" t="s">
        <v>514</v>
      </c>
      <c r="F334" s="52"/>
      <c r="G334" s="53">
        <f>G335+G336</f>
        <v>296.2</v>
      </c>
    </row>
    <row r="335" spans="1:7" s="76" customFormat="1" ht="32.25" customHeight="1">
      <c r="A335" s="252" t="s">
        <v>100</v>
      </c>
      <c r="B335" s="18" t="s">
        <v>36</v>
      </c>
      <c r="C335" s="52" t="s">
        <v>3</v>
      </c>
      <c r="D335" s="52" t="s">
        <v>10</v>
      </c>
      <c r="E335" s="245" t="s">
        <v>514</v>
      </c>
      <c r="F335" s="52" t="s">
        <v>62</v>
      </c>
      <c r="G335" s="14">
        <v>288.2</v>
      </c>
    </row>
    <row r="336" spans="1:7" s="76" customFormat="1" ht="24" customHeight="1">
      <c r="A336" s="265" t="s">
        <v>442</v>
      </c>
      <c r="B336" s="18" t="s">
        <v>36</v>
      </c>
      <c r="C336" s="52" t="s">
        <v>3</v>
      </c>
      <c r="D336" s="52" t="s">
        <v>10</v>
      </c>
      <c r="E336" s="245" t="s">
        <v>514</v>
      </c>
      <c r="F336" s="52" t="s">
        <v>63</v>
      </c>
      <c r="G336" s="14">
        <v>8</v>
      </c>
    </row>
    <row r="337" spans="1:7" s="76" customFormat="1" ht="18.75">
      <c r="A337" s="213" t="s">
        <v>437</v>
      </c>
      <c r="B337" s="164" t="s">
        <v>36</v>
      </c>
      <c r="C337" s="150" t="s">
        <v>438</v>
      </c>
      <c r="D337" s="150" t="s">
        <v>25</v>
      </c>
      <c r="E337" s="214"/>
      <c r="F337" s="215"/>
      <c r="G337" s="151">
        <f>G338</f>
        <v>12.6</v>
      </c>
    </row>
    <row r="338" spans="1:7" s="76" customFormat="1" ht="15.75">
      <c r="A338" s="100" t="s">
        <v>76</v>
      </c>
      <c r="B338" s="72">
        <v>904</v>
      </c>
      <c r="C338" s="79" t="s">
        <v>438</v>
      </c>
      <c r="D338" s="79" t="s">
        <v>25</v>
      </c>
      <c r="E338" s="72" t="s">
        <v>300</v>
      </c>
      <c r="F338" s="108"/>
      <c r="G338" s="276">
        <f>G340</f>
        <v>12.6</v>
      </c>
    </row>
    <row r="339" spans="1:7" s="76" customFormat="1" ht="15.75">
      <c r="A339" s="100" t="s">
        <v>183</v>
      </c>
      <c r="B339" s="72">
        <v>904</v>
      </c>
      <c r="C339" s="79" t="s">
        <v>438</v>
      </c>
      <c r="D339" s="79" t="s">
        <v>25</v>
      </c>
      <c r="E339" s="72" t="s">
        <v>303</v>
      </c>
      <c r="F339" s="108"/>
      <c r="G339" s="276">
        <f>G340</f>
        <v>12.6</v>
      </c>
    </row>
    <row r="340" spans="1:7" s="76" customFormat="1" ht="31.5">
      <c r="A340" s="82" t="s">
        <v>439</v>
      </c>
      <c r="B340" s="72">
        <v>904</v>
      </c>
      <c r="C340" s="79" t="s">
        <v>438</v>
      </c>
      <c r="D340" s="79" t="s">
        <v>25</v>
      </c>
      <c r="E340" s="79" t="s">
        <v>440</v>
      </c>
      <c r="F340" s="108"/>
      <c r="G340" s="276">
        <f>G341</f>
        <v>12.6</v>
      </c>
    </row>
    <row r="341" spans="1:7" s="76" customFormat="1" ht="15.75">
      <c r="A341" s="224" t="s">
        <v>442</v>
      </c>
      <c r="B341" s="110">
        <v>904</v>
      </c>
      <c r="C341" s="108" t="s">
        <v>438</v>
      </c>
      <c r="D341" s="108" t="s">
        <v>25</v>
      </c>
      <c r="E341" s="108" t="s">
        <v>440</v>
      </c>
      <c r="F341" s="108" t="s">
        <v>63</v>
      </c>
      <c r="G341" s="78">
        <v>12.6</v>
      </c>
    </row>
    <row r="342" spans="1:7" ht="18.75">
      <c r="A342" s="38" t="s">
        <v>19</v>
      </c>
      <c r="B342" s="39" t="s">
        <v>36</v>
      </c>
      <c r="C342" s="39" t="s">
        <v>3</v>
      </c>
      <c r="D342" s="39" t="s">
        <v>32</v>
      </c>
      <c r="E342" s="39"/>
      <c r="F342" s="39"/>
      <c r="G342" s="25">
        <f>G343+G352+G361+G376</f>
        <v>16543.3</v>
      </c>
    </row>
    <row r="343" spans="1:7" ht="31.5">
      <c r="A343" s="85" t="s">
        <v>214</v>
      </c>
      <c r="B343" s="31" t="s">
        <v>36</v>
      </c>
      <c r="C343" s="31" t="s">
        <v>3</v>
      </c>
      <c r="D343" s="31" t="s">
        <v>32</v>
      </c>
      <c r="E343" s="31" t="s">
        <v>213</v>
      </c>
      <c r="F343" s="39"/>
      <c r="G343" s="25">
        <f>G344</f>
        <v>4650.7</v>
      </c>
    </row>
    <row r="344" spans="1:7" ht="15.75">
      <c r="A344" s="85" t="s">
        <v>305</v>
      </c>
      <c r="B344" s="31" t="s">
        <v>36</v>
      </c>
      <c r="C344" s="31" t="s">
        <v>3</v>
      </c>
      <c r="D344" s="31" t="s">
        <v>32</v>
      </c>
      <c r="E344" s="31" t="s">
        <v>306</v>
      </c>
      <c r="F344" s="30"/>
      <c r="G344" s="20">
        <f>G345</f>
        <v>4650.7</v>
      </c>
    </row>
    <row r="345" spans="1:7" ht="15.75">
      <c r="A345" s="87" t="s">
        <v>134</v>
      </c>
      <c r="B345" s="31" t="s">
        <v>36</v>
      </c>
      <c r="C345" s="31" t="s">
        <v>3</v>
      </c>
      <c r="D345" s="31" t="s">
        <v>32</v>
      </c>
      <c r="E345" s="31" t="s">
        <v>312</v>
      </c>
      <c r="F345" s="30"/>
      <c r="G345" s="20">
        <f>G346+G350</f>
        <v>4650.7</v>
      </c>
    </row>
    <row r="346" spans="1:7" ht="15.75">
      <c r="A346" s="186" t="s">
        <v>209</v>
      </c>
      <c r="B346" s="31" t="s">
        <v>36</v>
      </c>
      <c r="C346" s="31" t="s">
        <v>3</v>
      </c>
      <c r="D346" s="31" t="s">
        <v>32</v>
      </c>
      <c r="E346" s="31" t="s">
        <v>316</v>
      </c>
      <c r="F346" s="30"/>
      <c r="G346" s="20">
        <f>G347+G348+G349</f>
        <v>4493.099999999999</v>
      </c>
    </row>
    <row r="347" spans="1:7" s="76" customFormat="1" ht="36" customHeight="1">
      <c r="A347" s="47" t="s">
        <v>100</v>
      </c>
      <c r="B347" s="30" t="s">
        <v>36</v>
      </c>
      <c r="C347" s="30" t="s">
        <v>3</v>
      </c>
      <c r="D347" s="30" t="s">
        <v>32</v>
      </c>
      <c r="E347" s="30" t="s">
        <v>316</v>
      </c>
      <c r="F347" s="30" t="s">
        <v>62</v>
      </c>
      <c r="G347" s="24">
        <v>3097</v>
      </c>
    </row>
    <row r="348" spans="1:7" s="76" customFormat="1" ht="15.75">
      <c r="A348" s="224" t="s">
        <v>442</v>
      </c>
      <c r="B348" s="30" t="s">
        <v>36</v>
      </c>
      <c r="C348" s="30" t="s">
        <v>3</v>
      </c>
      <c r="D348" s="30" t="s">
        <v>32</v>
      </c>
      <c r="E348" s="30" t="s">
        <v>316</v>
      </c>
      <c r="F348" s="30" t="s">
        <v>63</v>
      </c>
      <c r="G348" s="24">
        <v>1383.7</v>
      </c>
    </row>
    <row r="349" spans="1:7" s="76" customFormat="1" ht="15.75">
      <c r="A349" s="74" t="s">
        <v>64</v>
      </c>
      <c r="B349" s="30" t="s">
        <v>36</v>
      </c>
      <c r="C349" s="108" t="s">
        <v>3</v>
      </c>
      <c r="D349" s="108" t="s">
        <v>32</v>
      </c>
      <c r="E349" s="108" t="s">
        <v>316</v>
      </c>
      <c r="F349" s="108" t="s">
        <v>65</v>
      </c>
      <c r="G349" s="78">
        <v>12.4</v>
      </c>
    </row>
    <row r="350" spans="1:7" s="76" customFormat="1" ht="47.25">
      <c r="A350" s="87" t="s">
        <v>201</v>
      </c>
      <c r="B350" s="79" t="s">
        <v>36</v>
      </c>
      <c r="C350" s="79" t="s">
        <v>3</v>
      </c>
      <c r="D350" s="79" t="s">
        <v>32</v>
      </c>
      <c r="E350" s="79" t="s">
        <v>317</v>
      </c>
      <c r="F350" s="79"/>
      <c r="G350" s="276">
        <f>G351</f>
        <v>157.6</v>
      </c>
    </row>
    <row r="351" spans="1:7" s="76" customFormat="1" ht="15.75">
      <c r="A351" s="224" t="s">
        <v>442</v>
      </c>
      <c r="B351" s="108" t="s">
        <v>36</v>
      </c>
      <c r="C351" s="108" t="s">
        <v>3</v>
      </c>
      <c r="D351" s="108" t="s">
        <v>32</v>
      </c>
      <c r="E351" s="108" t="s">
        <v>317</v>
      </c>
      <c r="F351" s="108" t="s">
        <v>63</v>
      </c>
      <c r="G351" s="24">
        <v>157.6</v>
      </c>
    </row>
    <row r="352" spans="1:7" s="76" customFormat="1" ht="47.25">
      <c r="A352" s="90" t="s">
        <v>449</v>
      </c>
      <c r="B352" s="31" t="s">
        <v>36</v>
      </c>
      <c r="C352" s="31" t="s">
        <v>3</v>
      </c>
      <c r="D352" s="31" t="s">
        <v>32</v>
      </c>
      <c r="E352" s="31" t="s">
        <v>248</v>
      </c>
      <c r="F352" s="31"/>
      <c r="G352" s="20">
        <f>G356+G353</f>
        <v>4798.599999999999</v>
      </c>
    </row>
    <row r="353" spans="1:7" s="76" customFormat="1" ht="31.5">
      <c r="A353" s="91" t="s">
        <v>105</v>
      </c>
      <c r="B353" s="275" t="s">
        <v>36</v>
      </c>
      <c r="C353" s="79" t="s">
        <v>3</v>
      </c>
      <c r="D353" s="79" t="s">
        <v>32</v>
      </c>
      <c r="E353" s="109" t="s">
        <v>249</v>
      </c>
      <c r="F353" s="79"/>
      <c r="G353" s="276">
        <f>G354</f>
        <v>522.5</v>
      </c>
    </row>
    <row r="354" spans="1:7" s="76" customFormat="1" ht="15.75">
      <c r="A354" s="86" t="s">
        <v>135</v>
      </c>
      <c r="B354" s="275" t="s">
        <v>36</v>
      </c>
      <c r="C354" s="79" t="s">
        <v>3</v>
      </c>
      <c r="D354" s="79" t="s">
        <v>32</v>
      </c>
      <c r="E354" s="109" t="s">
        <v>313</v>
      </c>
      <c r="F354" s="79"/>
      <c r="G354" s="276">
        <f>G355</f>
        <v>522.5</v>
      </c>
    </row>
    <row r="355" spans="1:7" s="76" customFormat="1" ht="15.75">
      <c r="A355" s="224" t="s">
        <v>442</v>
      </c>
      <c r="B355" s="94" t="s">
        <v>36</v>
      </c>
      <c r="C355" s="108" t="s">
        <v>3</v>
      </c>
      <c r="D355" s="108" t="s">
        <v>32</v>
      </c>
      <c r="E355" s="110" t="s">
        <v>313</v>
      </c>
      <c r="F355" s="108" t="s">
        <v>63</v>
      </c>
      <c r="G355" s="78">
        <v>522.5</v>
      </c>
    </row>
    <row r="356" spans="1:7" ht="47.25">
      <c r="A356" s="99" t="s">
        <v>160</v>
      </c>
      <c r="B356" s="31" t="s">
        <v>36</v>
      </c>
      <c r="C356" s="31" t="s">
        <v>3</v>
      </c>
      <c r="D356" s="31" t="s">
        <v>32</v>
      </c>
      <c r="E356" s="31" t="s">
        <v>318</v>
      </c>
      <c r="F356" s="31"/>
      <c r="G356" s="20">
        <f>G357</f>
        <v>4276.099999999999</v>
      </c>
    </row>
    <row r="357" spans="1:7" ht="15.75">
      <c r="A357" s="186" t="s">
        <v>209</v>
      </c>
      <c r="B357" s="31" t="s">
        <v>36</v>
      </c>
      <c r="C357" s="31" t="s">
        <v>3</v>
      </c>
      <c r="D357" s="31" t="s">
        <v>32</v>
      </c>
      <c r="E357" s="31" t="s">
        <v>319</v>
      </c>
      <c r="F357" s="31"/>
      <c r="G357" s="20">
        <f>G358+G359+G360</f>
        <v>4276.099999999999</v>
      </c>
    </row>
    <row r="358" spans="1:7" s="76" customFormat="1" ht="32.25" customHeight="1">
      <c r="A358" s="47" t="s">
        <v>100</v>
      </c>
      <c r="B358" s="30" t="s">
        <v>36</v>
      </c>
      <c r="C358" s="30" t="s">
        <v>3</v>
      </c>
      <c r="D358" s="30" t="s">
        <v>32</v>
      </c>
      <c r="E358" s="30" t="s">
        <v>319</v>
      </c>
      <c r="F358" s="30" t="s">
        <v>62</v>
      </c>
      <c r="G358" s="78">
        <v>3758.5</v>
      </c>
    </row>
    <row r="359" spans="1:7" ht="15.75">
      <c r="A359" s="224" t="s">
        <v>442</v>
      </c>
      <c r="B359" s="30" t="s">
        <v>36</v>
      </c>
      <c r="C359" s="30" t="s">
        <v>3</v>
      </c>
      <c r="D359" s="30" t="s">
        <v>32</v>
      </c>
      <c r="E359" s="30" t="s">
        <v>319</v>
      </c>
      <c r="F359" s="30" t="s">
        <v>63</v>
      </c>
      <c r="G359" s="78">
        <v>428.2</v>
      </c>
    </row>
    <row r="360" spans="1:7" s="76" customFormat="1" ht="15.75">
      <c r="A360" s="74" t="s">
        <v>64</v>
      </c>
      <c r="B360" s="44">
        <v>904</v>
      </c>
      <c r="C360" s="30" t="s">
        <v>3</v>
      </c>
      <c r="D360" s="30" t="s">
        <v>32</v>
      </c>
      <c r="E360" s="30" t="s">
        <v>319</v>
      </c>
      <c r="F360" s="30" t="s">
        <v>65</v>
      </c>
      <c r="G360" s="78">
        <v>89.4</v>
      </c>
    </row>
    <row r="361" spans="1:7" ht="47.25">
      <c r="A361" s="90" t="s">
        <v>215</v>
      </c>
      <c r="B361" s="109">
        <v>904</v>
      </c>
      <c r="C361" s="79" t="s">
        <v>3</v>
      </c>
      <c r="D361" s="79" t="s">
        <v>32</v>
      </c>
      <c r="E361" s="109" t="s">
        <v>320</v>
      </c>
      <c r="F361" s="79"/>
      <c r="G361" s="276">
        <f>G366+G371+G362</f>
        <v>1302.7</v>
      </c>
    </row>
    <row r="362" spans="1:7" ht="31.5">
      <c r="A362" s="207" t="s">
        <v>162</v>
      </c>
      <c r="B362" s="109">
        <v>904</v>
      </c>
      <c r="C362" s="79" t="s">
        <v>3</v>
      </c>
      <c r="D362" s="79" t="s">
        <v>32</v>
      </c>
      <c r="E362" s="109" t="s">
        <v>398</v>
      </c>
      <c r="F362" s="79"/>
      <c r="G362" s="276">
        <f>G363</f>
        <v>163.7</v>
      </c>
    </row>
    <row r="363" spans="1:7" ht="31.5">
      <c r="A363" s="236" t="s">
        <v>464</v>
      </c>
      <c r="B363" s="109">
        <v>904</v>
      </c>
      <c r="C363" s="79" t="s">
        <v>3</v>
      </c>
      <c r="D363" s="79" t="s">
        <v>32</v>
      </c>
      <c r="E363" s="109" t="s">
        <v>463</v>
      </c>
      <c r="F363" s="79"/>
      <c r="G363" s="276">
        <f>G364</f>
        <v>163.7</v>
      </c>
    </row>
    <row r="364" spans="1:7" ht="15.75">
      <c r="A364" s="236" t="s">
        <v>544</v>
      </c>
      <c r="B364" s="109">
        <v>904</v>
      </c>
      <c r="C364" s="79" t="s">
        <v>3</v>
      </c>
      <c r="D364" s="79" t="s">
        <v>32</v>
      </c>
      <c r="E364" s="246" t="s">
        <v>543</v>
      </c>
      <c r="F364" s="52"/>
      <c r="G364" s="276">
        <f>G365</f>
        <v>163.7</v>
      </c>
    </row>
    <row r="365" spans="1:7" ht="15.75">
      <c r="A365" s="274" t="s">
        <v>499</v>
      </c>
      <c r="B365" s="110">
        <v>904</v>
      </c>
      <c r="C365" s="108" t="s">
        <v>3</v>
      </c>
      <c r="D365" s="108" t="s">
        <v>32</v>
      </c>
      <c r="E365" s="245" t="s">
        <v>543</v>
      </c>
      <c r="F365" s="52" t="s">
        <v>4</v>
      </c>
      <c r="G365" s="78">
        <v>163.7</v>
      </c>
    </row>
    <row r="366" spans="1:7" ht="31.5">
      <c r="A366" s="90" t="s">
        <v>164</v>
      </c>
      <c r="B366" s="109">
        <v>904</v>
      </c>
      <c r="C366" s="79" t="s">
        <v>3</v>
      </c>
      <c r="D366" s="79" t="s">
        <v>32</v>
      </c>
      <c r="E366" s="109" t="s">
        <v>321</v>
      </c>
      <c r="F366" s="79"/>
      <c r="G366" s="276">
        <f>G367</f>
        <v>935.4</v>
      </c>
    </row>
    <row r="367" spans="1:7" ht="47.25">
      <c r="A367" s="90" t="s">
        <v>174</v>
      </c>
      <c r="B367" s="109">
        <v>904</v>
      </c>
      <c r="C367" s="79" t="s">
        <v>3</v>
      </c>
      <c r="D367" s="79" t="s">
        <v>32</v>
      </c>
      <c r="E367" s="109" t="s">
        <v>322</v>
      </c>
      <c r="F367" s="79"/>
      <c r="G367" s="276">
        <f>G368</f>
        <v>935.4</v>
      </c>
    </row>
    <row r="368" spans="1:7" ht="31.5">
      <c r="A368" s="170" t="s">
        <v>221</v>
      </c>
      <c r="B368" s="109">
        <v>904</v>
      </c>
      <c r="C368" s="79" t="s">
        <v>3</v>
      </c>
      <c r="D368" s="79" t="s">
        <v>32</v>
      </c>
      <c r="E368" s="109" t="s">
        <v>323</v>
      </c>
      <c r="F368" s="79"/>
      <c r="G368" s="276">
        <f>G369+G370</f>
        <v>935.4</v>
      </c>
    </row>
    <row r="369" spans="1:7" s="76" customFormat="1" ht="15.75">
      <c r="A369" s="224" t="s">
        <v>442</v>
      </c>
      <c r="B369" s="110">
        <v>904</v>
      </c>
      <c r="C369" s="30" t="s">
        <v>3</v>
      </c>
      <c r="D369" s="30" t="s">
        <v>32</v>
      </c>
      <c r="E369" s="110" t="s">
        <v>323</v>
      </c>
      <c r="F369" s="30" t="s">
        <v>63</v>
      </c>
      <c r="G369" s="78">
        <v>933.8</v>
      </c>
    </row>
    <row r="370" spans="1:7" s="76" customFormat="1" ht="15.75">
      <c r="A370" s="74" t="s">
        <v>64</v>
      </c>
      <c r="B370" s="110">
        <v>904</v>
      </c>
      <c r="C370" s="30" t="s">
        <v>3</v>
      </c>
      <c r="D370" s="30" t="s">
        <v>32</v>
      </c>
      <c r="E370" s="110" t="s">
        <v>323</v>
      </c>
      <c r="F370" s="30" t="s">
        <v>65</v>
      </c>
      <c r="G370" s="78">
        <v>1.6</v>
      </c>
    </row>
    <row r="371" spans="1:7" s="76" customFormat="1" ht="31.5">
      <c r="A371" s="90" t="s">
        <v>198</v>
      </c>
      <c r="B371" s="109">
        <v>904</v>
      </c>
      <c r="C371" s="79" t="s">
        <v>3</v>
      </c>
      <c r="D371" s="79" t="s">
        <v>32</v>
      </c>
      <c r="E371" s="109" t="s">
        <v>324</v>
      </c>
      <c r="F371" s="79"/>
      <c r="G371" s="276">
        <f>G372</f>
        <v>203.6</v>
      </c>
    </row>
    <row r="372" spans="1:7" s="76" customFormat="1" ht="35.25" customHeight="1">
      <c r="A372" s="90" t="s">
        <v>147</v>
      </c>
      <c r="B372" s="109">
        <v>904</v>
      </c>
      <c r="C372" s="79" t="s">
        <v>3</v>
      </c>
      <c r="D372" s="79" t="s">
        <v>32</v>
      </c>
      <c r="E372" s="109" t="s">
        <v>325</v>
      </c>
      <c r="F372" s="79"/>
      <c r="G372" s="276">
        <f>G373</f>
        <v>203.6</v>
      </c>
    </row>
    <row r="373" spans="1:7" s="76" customFormat="1" ht="35.25" customHeight="1">
      <c r="A373" s="170" t="s">
        <v>221</v>
      </c>
      <c r="B373" s="109">
        <v>904</v>
      </c>
      <c r="C373" s="79" t="s">
        <v>3</v>
      </c>
      <c r="D373" s="79" t="s">
        <v>32</v>
      </c>
      <c r="E373" s="109" t="s">
        <v>326</v>
      </c>
      <c r="F373" s="79"/>
      <c r="G373" s="276">
        <f>G374+G375</f>
        <v>203.6</v>
      </c>
    </row>
    <row r="374" spans="1:7" s="76" customFormat="1" ht="15.75">
      <c r="A374" s="224" t="s">
        <v>442</v>
      </c>
      <c r="B374" s="110">
        <v>904</v>
      </c>
      <c r="C374" s="30" t="s">
        <v>3</v>
      </c>
      <c r="D374" s="30" t="s">
        <v>32</v>
      </c>
      <c r="E374" s="110" t="s">
        <v>326</v>
      </c>
      <c r="F374" s="30" t="s">
        <v>63</v>
      </c>
      <c r="G374" s="24">
        <v>129.6</v>
      </c>
    </row>
    <row r="375" spans="1:7" s="76" customFormat="1" ht="15.75">
      <c r="A375" s="74" t="s">
        <v>64</v>
      </c>
      <c r="B375" s="110">
        <v>904</v>
      </c>
      <c r="C375" s="30" t="s">
        <v>3</v>
      </c>
      <c r="D375" s="30" t="s">
        <v>32</v>
      </c>
      <c r="E375" s="110" t="s">
        <v>326</v>
      </c>
      <c r="F375" s="30" t="s">
        <v>65</v>
      </c>
      <c r="G375" s="24">
        <v>74</v>
      </c>
    </row>
    <row r="376" spans="1:7" ht="15.75">
      <c r="A376" s="100" t="s">
        <v>76</v>
      </c>
      <c r="B376" s="72">
        <v>904</v>
      </c>
      <c r="C376" s="31" t="s">
        <v>3</v>
      </c>
      <c r="D376" s="31" t="s">
        <v>32</v>
      </c>
      <c r="E376" s="72" t="s">
        <v>300</v>
      </c>
      <c r="F376" s="31"/>
      <c r="G376" s="20">
        <f>G377+G382</f>
        <v>5791.299999999999</v>
      </c>
    </row>
    <row r="377" spans="1:7" ht="15.75">
      <c r="A377" s="100" t="s">
        <v>129</v>
      </c>
      <c r="B377" s="72">
        <v>904</v>
      </c>
      <c r="C377" s="31" t="s">
        <v>3</v>
      </c>
      <c r="D377" s="31" t="s">
        <v>32</v>
      </c>
      <c r="E377" s="72" t="s">
        <v>301</v>
      </c>
      <c r="F377" s="31"/>
      <c r="G377" s="20">
        <f>G378+G380</f>
        <v>747.1</v>
      </c>
    </row>
    <row r="378" spans="1:7" ht="15.75">
      <c r="A378" s="90" t="s">
        <v>136</v>
      </c>
      <c r="B378" s="72">
        <v>904</v>
      </c>
      <c r="C378" s="31" t="s">
        <v>3</v>
      </c>
      <c r="D378" s="31" t="s">
        <v>32</v>
      </c>
      <c r="E378" s="72" t="s">
        <v>327</v>
      </c>
      <c r="F378" s="31"/>
      <c r="G378" s="20">
        <f>G379</f>
        <v>689.6</v>
      </c>
    </row>
    <row r="379" spans="1:7" ht="15.75">
      <c r="A379" s="29" t="s">
        <v>68</v>
      </c>
      <c r="B379" s="110">
        <v>904</v>
      </c>
      <c r="C379" s="30" t="s">
        <v>3</v>
      </c>
      <c r="D379" s="30" t="s">
        <v>32</v>
      </c>
      <c r="E379" s="110" t="s">
        <v>327</v>
      </c>
      <c r="F379" s="30" t="s">
        <v>67</v>
      </c>
      <c r="G379" s="78">
        <v>689.6</v>
      </c>
    </row>
    <row r="380" spans="1:7" ht="15.75">
      <c r="A380" s="93" t="s">
        <v>137</v>
      </c>
      <c r="B380" s="72">
        <v>904</v>
      </c>
      <c r="C380" s="31" t="s">
        <v>3</v>
      </c>
      <c r="D380" s="31" t="s">
        <v>32</v>
      </c>
      <c r="E380" s="72" t="s">
        <v>328</v>
      </c>
      <c r="F380" s="31"/>
      <c r="G380" s="20">
        <f>G381</f>
        <v>57.5</v>
      </c>
    </row>
    <row r="381" spans="1:7" ht="15.75">
      <c r="A381" s="29" t="s">
        <v>68</v>
      </c>
      <c r="B381" s="110">
        <v>904</v>
      </c>
      <c r="C381" s="30" t="s">
        <v>3</v>
      </c>
      <c r="D381" s="30" t="s">
        <v>32</v>
      </c>
      <c r="E381" s="110" t="s">
        <v>328</v>
      </c>
      <c r="F381" s="30" t="s">
        <v>67</v>
      </c>
      <c r="G381" s="78">
        <v>57.5</v>
      </c>
    </row>
    <row r="382" spans="1:7" ht="15.75">
      <c r="A382" s="100" t="s">
        <v>183</v>
      </c>
      <c r="B382" s="72">
        <v>904</v>
      </c>
      <c r="C382" s="31" t="s">
        <v>3</v>
      </c>
      <c r="D382" s="31" t="s">
        <v>32</v>
      </c>
      <c r="E382" s="72" t="s">
        <v>303</v>
      </c>
      <c r="F382" s="31"/>
      <c r="G382" s="20">
        <f>G383+G385+G388+G391+G394+G397</f>
        <v>5044.199999999999</v>
      </c>
    </row>
    <row r="383" spans="1:7" ht="15.75">
      <c r="A383" s="100" t="s">
        <v>445</v>
      </c>
      <c r="B383" s="72">
        <v>904</v>
      </c>
      <c r="C383" s="31" t="s">
        <v>3</v>
      </c>
      <c r="D383" s="31" t="s">
        <v>32</v>
      </c>
      <c r="E383" s="72" t="s">
        <v>444</v>
      </c>
      <c r="F383" s="31"/>
      <c r="G383" s="20">
        <f>G384</f>
        <v>228.2</v>
      </c>
    </row>
    <row r="384" spans="1:7" ht="15.75">
      <c r="A384" s="224" t="s">
        <v>442</v>
      </c>
      <c r="B384" s="110">
        <v>904</v>
      </c>
      <c r="C384" s="30" t="s">
        <v>3</v>
      </c>
      <c r="D384" s="30" t="s">
        <v>32</v>
      </c>
      <c r="E384" s="110" t="s">
        <v>444</v>
      </c>
      <c r="F384" s="30" t="s">
        <v>63</v>
      </c>
      <c r="G384" s="24">
        <v>228.2</v>
      </c>
    </row>
    <row r="385" spans="1:7" ht="47.25">
      <c r="A385" s="143" t="s">
        <v>95</v>
      </c>
      <c r="B385" s="72">
        <v>904</v>
      </c>
      <c r="C385" s="31" t="s">
        <v>3</v>
      </c>
      <c r="D385" s="31" t="s">
        <v>32</v>
      </c>
      <c r="E385" s="72" t="s">
        <v>329</v>
      </c>
      <c r="F385" s="31"/>
      <c r="G385" s="20">
        <f>G386+G387</f>
        <v>2669</v>
      </c>
    </row>
    <row r="386" spans="1:7" ht="32.25" customHeight="1">
      <c r="A386" s="47" t="s">
        <v>100</v>
      </c>
      <c r="B386" s="110">
        <v>904</v>
      </c>
      <c r="C386" s="30" t="s">
        <v>3</v>
      </c>
      <c r="D386" s="30" t="s">
        <v>32</v>
      </c>
      <c r="E386" s="110" t="s">
        <v>329</v>
      </c>
      <c r="F386" s="30" t="s">
        <v>62</v>
      </c>
      <c r="G386" s="24">
        <v>2258.1</v>
      </c>
    </row>
    <row r="387" spans="1:7" ht="15.75">
      <c r="A387" s="224" t="s">
        <v>442</v>
      </c>
      <c r="B387" s="110">
        <v>904</v>
      </c>
      <c r="C387" s="30" t="s">
        <v>3</v>
      </c>
      <c r="D387" s="30" t="s">
        <v>32</v>
      </c>
      <c r="E387" s="110" t="s">
        <v>329</v>
      </c>
      <c r="F387" s="30" t="s">
        <v>63</v>
      </c>
      <c r="G387" s="24">
        <v>410.9</v>
      </c>
    </row>
    <row r="388" spans="1:7" ht="15.75">
      <c r="A388" s="87" t="s">
        <v>96</v>
      </c>
      <c r="B388" s="72">
        <v>904</v>
      </c>
      <c r="C388" s="31" t="s">
        <v>3</v>
      </c>
      <c r="D388" s="31" t="s">
        <v>32</v>
      </c>
      <c r="E388" s="109" t="s">
        <v>455</v>
      </c>
      <c r="F388" s="31"/>
      <c r="G388" s="20">
        <f>G389+G390</f>
        <v>832.1</v>
      </c>
    </row>
    <row r="389" spans="1:7" ht="33.75" customHeight="1">
      <c r="A389" s="47" t="s">
        <v>100</v>
      </c>
      <c r="B389" s="110">
        <v>904</v>
      </c>
      <c r="C389" s="30" t="s">
        <v>3</v>
      </c>
      <c r="D389" s="30" t="s">
        <v>32</v>
      </c>
      <c r="E389" s="110" t="s">
        <v>455</v>
      </c>
      <c r="F389" s="30" t="s">
        <v>62</v>
      </c>
      <c r="G389" s="24">
        <v>801.9</v>
      </c>
    </row>
    <row r="390" spans="1:7" ht="15.75">
      <c r="A390" s="224" t="s">
        <v>442</v>
      </c>
      <c r="B390" s="110">
        <v>904</v>
      </c>
      <c r="C390" s="30" t="s">
        <v>3</v>
      </c>
      <c r="D390" s="30" t="s">
        <v>32</v>
      </c>
      <c r="E390" s="110" t="s">
        <v>455</v>
      </c>
      <c r="F390" s="30" t="s">
        <v>63</v>
      </c>
      <c r="G390" s="24">
        <v>30.2</v>
      </c>
    </row>
    <row r="391" spans="1:7" ht="31.5">
      <c r="A391" s="87" t="s">
        <v>97</v>
      </c>
      <c r="B391" s="72">
        <v>904</v>
      </c>
      <c r="C391" s="31" t="s">
        <v>3</v>
      </c>
      <c r="D391" s="31" t="s">
        <v>32</v>
      </c>
      <c r="E391" s="72" t="s">
        <v>330</v>
      </c>
      <c r="F391" s="31"/>
      <c r="G391" s="20">
        <f>G392+G393</f>
        <v>482</v>
      </c>
    </row>
    <row r="392" spans="1:7" ht="36" customHeight="1">
      <c r="A392" s="47" t="s">
        <v>100</v>
      </c>
      <c r="B392" s="110">
        <v>904</v>
      </c>
      <c r="C392" s="30" t="s">
        <v>3</v>
      </c>
      <c r="D392" s="30" t="s">
        <v>32</v>
      </c>
      <c r="E392" s="110" t="s">
        <v>330</v>
      </c>
      <c r="F392" s="30" t="s">
        <v>62</v>
      </c>
      <c r="G392" s="24">
        <v>449.6</v>
      </c>
    </row>
    <row r="393" spans="1:7" ht="15.75">
      <c r="A393" s="224" t="s">
        <v>442</v>
      </c>
      <c r="B393" s="110">
        <v>904</v>
      </c>
      <c r="C393" s="30" t="s">
        <v>3</v>
      </c>
      <c r="D393" s="30" t="s">
        <v>32</v>
      </c>
      <c r="E393" s="110" t="s">
        <v>330</v>
      </c>
      <c r="F393" s="30" t="s">
        <v>63</v>
      </c>
      <c r="G393" s="24">
        <v>32.4</v>
      </c>
    </row>
    <row r="394" spans="1:7" ht="31.5">
      <c r="A394" s="87" t="s">
        <v>98</v>
      </c>
      <c r="B394" s="72">
        <v>904</v>
      </c>
      <c r="C394" s="31" t="s">
        <v>3</v>
      </c>
      <c r="D394" s="31" t="s">
        <v>32</v>
      </c>
      <c r="E394" s="72" t="s">
        <v>331</v>
      </c>
      <c r="F394" s="31"/>
      <c r="G394" s="20">
        <f>G395+G396</f>
        <v>832.2</v>
      </c>
    </row>
    <row r="395" spans="1:7" ht="29.25" customHeight="1">
      <c r="A395" s="47" t="s">
        <v>100</v>
      </c>
      <c r="B395" s="110">
        <v>904</v>
      </c>
      <c r="C395" s="30" t="s">
        <v>3</v>
      </c>
      <c r="D395" s="30" t="s">
        <v>32</v>
      </c>
      <c r="E395" s="110" t="s">
        <v>331</v>
      </c>
      <c r="F395" s="30" t="s">
        <v>62</v>
      </c>
      <c r="G395" s="24">
        <v>762.1</v>
      </c>
    </row>
    <row r="396" spans="1:7" ht="15.75">
      <c r="A396" s="224" t="s">
        <v>442</v>
      </c>
      <c r="B396" s="110">
        <v>904</v>
      </c>
      <c r="C396" s="30" t="s">
        <v>3</v>
      </c>
      <c r="D396" s="30" t="s">
        <v>32</v>
      </c>
      <c r="E396" s="110" t="s">
        <v>331</v>
      </c>
      <c r="F396" s="30" t="s">
        <v>63</v>
      </c>
      <c r="G396" s="24">
        <v>70.1</v>
      </c>
    </row>
    <row r="397" spans="1:7" ht="63">
      <c r="A397" s="175" t="s">
        <v>138</v>
      </c>
      <c r="B397" s="72">
        <v>904</v>
      </c>
      <c r="C397" s="31" t="s">
        <v>3</v>
      </c>
      <c r="D397" s="31" t="s">
        <v>32</v>
      </c>
      <c r="E397" s="72" t="s">
        <v>332</v>
      </c>
      <c r="F397" s="31"/>
      <c r="G397" s="20">
        <f>G398</f>
        <v>0.7</v>
      </c>
    </row>
    <row r="398" spans="1:7" s="76" customFormat="1" ht="15.75">
      <c r="A398" s="224" t="s">
        <v>442</v>
      </c>
      <c r="B398" s="110">
        <v>904</v>
      </c>
      <c r="C398" s="30" t="s">
        <v>3</v>
      </c>
      <c r="D398" s="30" t="s">
        <v>32</v>
      </c>
      <c r="E398" s="110" t="s">
        <v>332</v>
      </c>
      <c r="F398" s="30" t="s">
        <v>63</v>
      </c>
      <c r="G398" s="24">
        <v>0.7</v>
      </c>
    </row>
    <row r="399" spans="1:7" ht="22.5" customHeight="1">
      <c r="A399" s="38" t="s">
        <v>53</v>
      </c>
      <c r="B399" s="39" t="s">
        <v>36</v>
      </c>
      <c r="C399" s="39" t="s">
        <v>17</v>
      </c>
      <c r="D399" s="39"/>
      <c r="E399" s="39"/>
      <c r="F399" s="39"/>
      <c r="G399" s="25">
        <f>G400+G412</f>
        <v>9049.1</v>
      </c>
    </row>
    <row r="400" spans="1:7" ht="37.5">
      <c r="A400" s="38" t="s">
        <v>52</v>
      </c>
      <c r="B400" s="39" t="s">
        <v>36</v>
      </c>
      <c r="C400" s="39" t="s">
        <v>17</v>
      </c>
      <c r="D400" s="39" t="s">
        <v>26</v>
      </c>
      <c r="E400" s="39"/>
      <c r="F400" s="39"/>
      <c r="G400" s="25">
        <f>G401</f>
        <v>5006.1</v>
      </c>
    </row>
    <row r="401" spans="1:7" ht="31.5">
      <c r="A401" s="85" t="s">
        <v>214</v>
      </c>
      <c r="B401" s="2" t="s">
        <v>36</v>
      </c>
      <c r="C401" s="2" t="s">
        <v>17</v>
      </c>
      <c r="D401" s="2" t="s">
        <v>26</v>
      </c>
      <c r="E401" s="2" t="s">
        <v>213</v>
      </c>
      <c r="F401" s="31"/>
      <c r="G401" s="20">
        <f>G402</f>
        <v>5006.1</v>
      </c>
    </row>
    <row r="402" spans="1:7" ht="15.75">
      <c r="A402" s="85" t="s">
        <v>305</v>
      </c>
      <c r="B402" s="31" t="s">
        <v>36</v>
      </c>
      <c r="C402" s="31" t="s">
        <v>17</v>
      </c>
      <c r="D402" s="31" t="s">
        <v>26</v>
      </c>
      <c r="E402" s="31" t="s">
        <v>306</v>
      </c>
      <c r="F402" s="31"/>
      <c r="G402" s="20">
        <f>G403</f>
        <v>5006.1</v>
      </c>
    </row>
    <row r="403" spans="1:7" ht="31.5">
      <c r="A403" s="87" t="s">
        <v>139</v>
      </c>
      <c r="B403" s="31" t="s">
        <v>36</v>
      </c>
      <c r="C403" s="31" t="s">
        <v>17</v>
      </c>
      <c r="D403" s="31" t="s">
        <v>26</v>
      </c>
      <c r="E403" s="31" t="s">
        <v>333</v>
      </c>
      <c r="F403" s="31"/>
      <c r="G403" s="20">
        <f>G404+G408+G410</f>
        <v>5006.1</v>
      </c>
    </row>
    <row r="404" spans="1:7" ht="15.75">
      <c r="A404" s="186" t="s">
        <v>209</v>
      </c>
      <c r="B404" s="31" t="s">
        <v>36</v>
      </c>
      <c r="C404" s="31" t="s">
        <v>17</v>
      </c>
      <c r="D404" s="31" t="s">
        <v>26</v>
      </c>
      <c r="E404" s="31" t="s">
        <v>334</v>
      </c>
      <c r="F404" s="31"/>
      <c r="G404" s="20">
        <f>G405+G406+G407</f>
        <v>4278.8</v>
      </c>
    </row>
    <row r="405" spans="1:7" s="76" customFormat="1" ht="31.5" customHeight="1">
      <c r="A405" s="47" t="s">
        <v>100</v>
      </c>
      <c r="B405" s="44">
        <v>904</v>
      </c>
      <c r="C405" s="30" t="s">
        <v>17</v>
      </c>
      <c r="D405" s="30" t="s">
        <v>26</v>
      </c>
      <c r="E405" s="30" t="s">
        <v>334</v>
      </c>
      <c r="F405" s="30" t="s">
        <v>62</v>
      </c>
      <c r="G405" s="24">
        <v>3673.9</v>
      </c>
    </row>
    <row r="406" spans="1:7" s="76" customFormat="1" ht="15.75">
      <c r="A406" s="224" t="s">
        <v>442</v>
      </c>
      <c r="B406" s="44">
        <v>904</v>
      </c>
      <c r="C406" s="30" t="s">
        <v>17</v>
      </c>
      <c r="D406" s="30" t="s">
        <v>26</v>
      </c>
      <c r="E406" s="30" t="s">
        <v>334</v>
      </c>
      <c r="F406" s="30" t="s">
        <v>63</v>
      </c>
      <c r="G406" s="24">
        <v>598.6</v>
      </c>
    </row>
    <row r="407" spans="1:7" s="76" customFormat="1" ht="15.75">
      <c r="A407" s="74" t="s">
        <v>64</v>
      </c>
      <c r="B407" s="44">
        <v>904</v>
      </c>
      <c r="C407" s="30" t="s">
        <v>17</v>
      </c>
      <c r="D407" s="30" t="s">
        <v>26</v>
      </c>
      <c r="E407" s="30" t="s">
        <v>334</v>
      </c>
      <c r="F407" s="30" t="s">
        <v>65</v>
      </c>
      <c r="G407" s="24">
        <v>6.3</v>
      </c>
    </row>
    <row r="408" spans="1:7" s="76" customFormat="1" ht="31.5">
      <c r="A408" s="277" t="s">
        <v>450</v>
      </c>
      <c r="B408" s="98">
        <v>904</v>
      </c>
      <c r="C408" s="31" t="s">
        <v>17</v>
      </c>
      <c r="D408" s="31" t="s">
        <v>26</v>
      </c>
      <c r="E408" s="31" t="s">
        <v>335</v>
      </c>
      <c r="F408" s="31"/>
      <c r="G408" s="20">
        <f>G409</f>
        <v>700.7</v>
      </c>
    </row>
    <row r="409" spans="1:7" s="76" customFormat="1" ht="15.75">
      <c r="A409" s="224" t="s">
        <v>442</v>
      </c>
      <c r="B409" s="44">
        <v>904</v>
      </c>
      <c r="C409" s="30" t="s">
        <v>17</v>
      </c>
      <c r="D409" s="30" t="s">
        <v>26</v>
      </c>
      <c r="E409" s="30" t="s">
        <v>335</v>
      </c>
      <c r="F409" s="30" t="s">
        <v>63</v>
      </c>
      <c r="G409" s="24">
        <v>700.7</v>
      </c>
    </row>
    <row r="410" spans="1:7" s="76" customFormat="1" ht="47.25">
      <c r="A410" s="87" t="s">
        <v>201</v>
      </c>
      <c r="B410" s="79" t="s">
        <v>36</v>
      </c>
      <c r="C410" s="79" t="s">
        <v>17</v>
      </c>
      <c r="D410" s="79" t="s">
        <v>26</v>
      </c>
      <c r="E410" s="79" t="s">
        <v>336</v>
      </c>
      <c r="F410" s="79"/>
      <c r="G410" s="276">
        <f>G411</f>
        <v>26.6</v>
      </c>
    </row>
    <row r="411" spans="1:7" s="76" customFormat="1" ht="15.75">
      <c r="A411" s="224" t="s">
        <v>442</v>
      </c>
      <c r="B411" s="108" t="s">
        <v>36</v>
      </c>
      <c r="C411" s="108" t="s">
        <v>17</v>
      </c>
      <c r="D411" s="108" t="s">
        <v>26</v>
      </c>
      <c r="E411" s="108" t="s">
        <v>336</v>
      </c>
      <c r="F411" s="108" t="s">
        <v>63</v>
      </c>
      <c r="G411" s="24">
        <v>26.6</v>
      </c>
    </row>
    <row r="412" spans="1:7" ht="37.5">
      <c r="A412" s="38" t="s">
        <v>57</v>
      </c>
      <c r="B412" s="39" t="s">
        <v>36</v>
      </c>
      <c r="C412" s="39" t="s">
        <v>17</v>
      </c>
      <c r="D412" s="39" t="s">
        <v>20</v>
      </c>
      <c r="E412" s="39"/>
      <c r="F412" s="39"/>
      <c r="G412" s="25">
        <f>G413</f>
        <v>4043</v>
      </c>
    </row>
    <row r="413" spans="1:7" ht="31.5">
      <c r="A413" s="85" t="s">
        <v>214</v>
      </c>
      <c r="B413" s="31" t="s">
        <v>36</v>
      </c>
      <c r="C413" s="31" t="s">
        <v>17</v>
      </c>
      <c r="D413" s="31" t="s">
        <v>20</v>
      </c>
      <c r="E413" s="31" t="s">
        <v>213</v>
      </c>
      <c r="F413" s="31"/>
      <c r="G413" s="20">
        <f>G414+G418</f>
        <v>4043</v>
      </c>
    </row>
    <row r="414" spans="1:7" ht="31.5">
      <c r="A414" s="87" t="s">
        <v>337</v>
      </c>
      <c r="B414" s="31" t="s">
        <v>36</v>
      </c>
      <c r="C414" s="31" t="s">
        <v>17</v>
      </c>
      <c r="D414" s="31" t="s">
        <v>20</v>
      </c>
      <c r="E414" s="31" t="s">
        <v>338</v>
      </c>
      <c r="F414" s="31"/>
      <c r="G414" s="20">
        <f>G415</f>
        <v>3253.8</v>
      </c>
    </row>
    <row r="415" spans="1:7" s="76" customFormat="1" ht="31.5">
      <c r="A415" s="87" t="s">
        <v>177</v>
      </c>
      <c r="B415" s="31" t="s">
        <v>36</v>
      </c>
      <c r="C415" s="31" t="s">
        <v>17</v>
      </c>
      <c r="D415" s="31" t="s">
        <v>20</v>
      </c>
      <c r="E415" s="31" t="s">
        <v>339</v>
      </c>
      <c r="F415" s="31"/>
      <c r="G415" s="20">
        <f>G416</f>
        <v>3253.8</v>
      </c>
    </row>
    <row r="416" spans="1:7" ht="19.5" customHeight="1">
      <c r="A416" s="87" t="s">
        <v>165</v>
      </c>
      <c r="B416" s="31" t="s">
        <v>36</v>
      </c>
      <c r="C416" s="31" t="s">
        <v>17</v>
      </c>
      <c r="D416" s="31" t="s">
        <v>20</v>
      </c>
      <c r="E416" s="31" t="s">
        <v>340</v>
      </c>
      <c r="F416" s="31"/>
      <c r="G416" s="20">
        <f>G417</f>
        <v>3253.8</v>
      </c>
    </row>
    <row r="417" spans="1:7" s="76" customFormat="1" ht="15.75">
      <c r="A417" s="224" t="s">
        <v>442</v>
      </c>
      <c r="B417" s="30" t="s">
        <v>36</v>
      </c>
      <c r="C417" s="30" t="s">
        <v>17</v>
      </c>
      <c r="D417" s="30" t="s">
        <v>20</v>
      </c>
      <c r="E417" s="30" t="s">
        <v>340</v>
      </c>
      <c r="F417" s="30" t="s">
        <v>63</v>
      </c>
      <c r="G417" s="24">
        <v>3253.8</v>
      </c>
    </row>
    <row r="418" spans="1:7" s="76" customFormat="1" ht="31.5">
      <c r="A418" s="87" t="s">
        <v>341</v>
      </c>
      <c r="B418" s="31" t="s">
        <v>36</v>
      </c>
      <c r="C418" s="31" t="s">
        <v>141</v>
      </c>
      <c r="D418" s="31" t="s">
        <v>20</v>
      </c>
      <c r="E418" s="31" t="s">
        <v>342</v>
      </c>
      <c r="F418" s="31"/>
      <c r="G418" s="20">
        <f>G419</f>
        <v>789.2</v>
      </c>
    </row>
    <row r="419" spans="1:7" s="76" customFormat="1" ht="31.5">
      <c r="A419" s="87" t="s">
        <v>196</v>
      </c>
      <c r="B419" s="31" t="s">
        <v>36</v>
      </c>
      <c r="C419" s="31" t="s">
        <v>141</v>
      </c>
      <c r="D419" s="31" t="s">
        <v>20</v>
      </c>
      <c r="E419" s="31" t="s">
        <v>343</v>
      </c>
      <c r="F419" s="31"/>
      <c r="G419" s="20">
        <f>G420</f>
        <v>789.2</v>
      </c>
    </row>
    <row r="420" spans="1:7" s="76" customFormat="1" ht="15.75">
      <c r="A420" s="87" t="s">
        <v>140</v>
      </c>
      <c r="B420" s="31" t="s">
        <v>36</v>
      </c>
      <c r="C420" s="31" t="s">
        <v>141</v>
      </c>
      <c r="D420" s="31" t="s">
        <v>20</v>
      </c>
      <c r="E420" s="31" t="s">
        <v>344</v>
      </c>
      <c r="F420" s="31"/>
      <c r="G420" s="20">
        <f>G421</f>
        <v>789.2</v>
      </c>
    </row>
    <row r="421" spans="1:7" s="76" customFormat="1" ht="15.75">
      <c r="A421" s="224" t="s">
        <v>442</v>
      </c>
      <c r="B421" s="30" t="s">
        <v>36</v>
      </c>
      <c r="C421" s="30" t="s">
        <v>17</v>
      </c>
      <c r="D421" s="30" t="s">
        <v>20</v>
      </c>
      <c r="E421" s="30" t="s">
        <v>344</v>
      </c>
      <c r="F421" s="30" t="s">
        <v>63</v>
      </c>
      <c r="G421" s="24">
        <v>789.2</v>
      </c>
    </row>
    <row r="422" spans="1:7" ht="18.75">
      <c r="A422" s="38" t="s">
        <v>21</v>
      </c>
      <c r="B422" s="39" t="s">
        <v>36</v>
      </c>
      <c r="C422" s="39" t="s">
        <v>10</v>
      </c>
      <c r="D422" s="39"/>
      <c r="E422" s="39"/>
      <c r="F422" s="39"/>
      <c r="G422" s="25">
        <f>G423+G434+G446+G440</f>
        <v>5146.5</v>
      </c>
    </row>
    <row r="423" spans="1:7" ht="18.75">
      <c r="A423" s="176" t="s">
        <v>89</v>
      </c>
      <c r="B423" s="39" t="s">
        <v>36</v>
      </c>
      <c r="C423" s="39" t="s">
        <v>10</v>
      </c>
      <c r="D423" s="39" t="s">
        <v>25</v>
      </c>
      <c r="E423" s="39"/>
      <c r="F423" s="39"/>
      <c r="G423" s="25">
        <f>G424</f>
        <v>875</v>
      </c>
    </row>
    <row r="424" spans="1:7" ht="15.75">
      <c r="A424" s="100" t="s">
        <v>76</v>
      </c>
      <c r="B424" s="31" t="s">
        <v>36</v>
      </c>
      <c r="C424" s="31" t="s">
        <v>10</v>
      </c>
      <c r="D424" s="31" t="s">
        <v>25</v>
      </c>
      <c r="E424" s="31" t="s">
        <v>300</v>
      </c>
      <c r="F424" s="31"/>
      <c r="G424" s="20">
        <f>G428+G425+G431</f>
        <v>875</v>
      </c>
    </row>
    <row r="425" spans="1:7" ht="15.75">
      <c r="A425" s="100" t="s">
        <v>129</v>
      </c>
      <c r="B425" s="31" t="s">
        <v>36</v>
      </c>
      <c r="C425" s="31" t="s">
        <v>10</v>
      </c>
      <c r="D425" s="31" t="s">
        <v>25</v>
      </c>
      <c r="E425" s="31" t="s">
        <v>301</v>
      </c>
      <c r="F425" s="31"/>
      <c r="G425" s="53">
        <f>G426</f>
        <v>472.5</v>
      </c>
    </row>
    <row r="426" spans="1:7" ht="31.5" customHeight="1">
      <c r="A426" s="90" t="s">
        <v>202</v>
      </c>
      <c r="B426" s="31" t="s">
        <v>36</v>
      </c>
      <c r="C426" s="31" t="s">
        <v>10</v>
      </c>
      <c r="D426" s="31" t="s">
        <v>25</v>
      </c>
      <c r="E426" s="31" t="s">
        <v>345</v>
      </c>
      <c r="F426" s="31"/>
      <c r="G426" s="53">
        <f>G427</f>
        <v>472.5</v>
      </c>
    </row>
    <row r="427" spans="1:7" ht="15.75">
      <c r="A427" s="224" t="s">
        <v>442</v>
      </c>
      <c r="B427" s="30" t="s">
        <v>36</v>
      </c>
      <c r="C427" s="30" t="s">
        <v>10</v>
      </c>
      <c r="D427" s="30" t="s">
        <v>25</v>
      </c>
      <c r="E427" s="30" t="s">
        <v>345</v>
      </c>
      <c r="F427" s="30" t="s">
        <v>63</v>
      </c>
      <c r="G427" s="14">
        <v>472.5</v>
      </c>
    </row>
    <row r="428" spans="1:7" ht="15.75">
      <c r="A428" s="100" t="s">
        <v>183</v>
      </c>
      <c r="B428" s="31" t="s">
        <v>36</v>
      </c>
      <c r="C428" s="31" t="s">
        <v>10</v>
      </c>
      <c r="D428" s="31" t="s">
        <v>25</v>
      </c>
      <c r="E428" s="177" t="s">
        <v>303</v>
      </c>
      <c r="F428" s="31"/>
      <c r="G428" s="20">
        <f>G429</f>
        <v>241.5</v>
      </c>
    </row>
    <row r="429" spans="1:7" ht="31.5">
      <c r="A429" s="145" t="s">
        <v>90</v>
      </c>
      <c r="B429" s="31" t="s">
        <v>36</v>
      </c>
      <c r="C429" s="31" t="s">
        <v>10</v>
      </c>
      <c r="D429" s="31" t="s">
        <v>25</v>
      </c>
      <c r="E429" s="31" t="s">
        <v>346</v>
      </c>
      <c r="F429" s="31"/>
      <c r="G429" s="20">
        <f>G430</f>
        <v>241.5</v>
      </c>
    </row>
    <row r="430" spans="1:7" s="76" customFormat="1" ht="15.75">
      <c r="A430" s="224" t="s">
        <v>442</v>
      </c>
      <c r="B430" s="30" t="s">
        <v>36</v>
      </c>
      <c r="C430" s="30" t="s">
        <v>10</v>
      </c>
      <c r="D430" s="30" t="s">
        <v>25</v>
      </c>
      <c r="E430" s="30" t="s">
        <v>346</v>
      </c>
      <c r="F430" s="30" t="s">
        <v>63</v>
      </c>
      <c r="G430" s="24">
        <v>241.5</v>
      </c>
    </row>
    <row r="431" spans="1:7" s="76" customFormat="1" ht="31.5">
      <c r="A431" s="19" t="s">
        <v>519</v>
      </c>
      <c r="B431" s="31" t="s">
        <v>36</v>
      </c>
      <c r="C431" s="31" t="s">
        <v>10</v>
      </c>
      <c r="D431" s="31" t="s">
        <v>25</v>
      </c>
      <c r="E431" s="31" t="s">
        <v>517</v>
      </c>
      <c r="F431" s="30"/>
      <c r="G431" s="20">
        <f>G432</f>
        <v>161</v>
      </c>
    </row>
    <row r="432" spans="1:7" s="76" customFormat="1" ht="31.5">
      <c r="A432" s="19" t="s">
        <v>518</v>
      </c>
      <c r="B432" s="31" t="s">
        <v>36</v>
      </c>
      <c r="C432" s="31" t="s">
        <v>10</v>
      </c>
      <c r="D432" s="31" t="s">
        <v>25</v>
      </c>
      <c r="E432" s="31" t="s">
        <v>516</v>
      </c>
      <c r="F432" s="30"/>
      <c r="G432" s="20">
        <f>G433</f>
        <v>161</v>
      </c>
    </row>
    <row r="433" spans="1:7" s="76" customFormat="1" ht="15.75">
      <c r="A433" s="224" t="s">
        <v>442</v>
      </c>
      <c r="B433" s="30" t="s">
        <v>36</v>
      </c>
      <c r="C433" s="30" t="s">
        <v>10</v>
      </c>
      <c r="D433" s="30" t="s">
        <v>25</v>
      </c>
      <c r="E433" s="30" t="s">
        <v>516</v>
      </c>
      <c r="F433" s="30" t="s">
        <v>63</v>
      </c>
      <c r="G433" s="24">
        <v>161</v>
      </c>
    </row>
    <row r="434" spans="1:7" ht="18.75" customHeight="1">
      <c r="A434" s="38" t="s">
        <v>71</v>
      </c>
      <c r="B434" s="39" t="s">
        <v>36</v>
      </c>
      <c r="C434" s="39" t="s">
        <v>10</v>
      </c>
      <c r="D434" s="39" t="s">
        <v>2</v>
      </c>
      <c r="E434" s="39"/>
      <c r="F434" s="39"/>
      <c r="G434" s="25">
        <f>G435</f>
        <v>716.7</v>
      </c>
    </row>
    <row r="435" spans="1:7" ht="31.5">
      <c r="A435" s="85" t="s">
        <v>214</v>
      </c>
      <c r="B435" s="31" t="s">
        <v>36</v>
      </c>
      <c r="C435" s="31" t="s">
        <v>10</v>
      </c>
      <c r="D435" s="31" t="s">
        <v>2</v>
      </c>
      <c r="E435" s="31" t="s">
        <v>213</v>
      </c>
      <c r="F435" s="31"/>
      <c r="G435" s="20">
        <f>G436</f>
        <v>716.7</v>
      </c>
    </row>
    <row r="436" spans="1:7" ht="15.75">
      <c r="A436" s="85" t="s">
        <v>305</v>
      </c>
      <c r="B436" s="31" t="s">
        <v>36</v>
      </c>
      <c r="C436" s="31" t="s">
        <v>10</v>
      </c>
      <c r="D436" s="31" t="s">
        <v>2</v>
      </c>
      <c r="E436" s="31" t="s">
        <v>306</v>
      </c>
      <c r="F436" s="31"/>
      <c r="G436" s="20">
        <f>G437</f>
        <v>716.7</v>
      </c>
    </row>
    <row r="437" spans="1:7" ht="31.5">
      <c r="A437" s="85" t="s">
        <v>142</v>
      </c>
      <c r="B437" s="31" t="s">
        <v>36</v>
      </c>
      <c r="C437" s="31" t="s">
        <v>10</v>
      </c>
      <c r="D437" s="31" t="s">
        <v>2</v>
      </c>
      <c r="E437" s="31" t="s">
        <v>347</v>
      </c>
      <c r="F437" s="31"/>
      <c r="G437" s="20">
        <f>G438</f>
        <v>716.7</v>
      </c>
    </row>
    <row r="438" spans="1:7" ht="47.25">
      <c r="A438" s="85" t="s">
        <v>143</v>
      </c>
      <c r="B438" s="31" t="s">
        <v>36</v>
      </c>
      <c r="C438" s="31" t="s">
        <v>10</v>
      </c>
      <c r="D438" s="31" t="s">
        <v>2</v>
      </c>
      <c r="E438" s="31" t="s">
        <v>348</v>
      </c>
      <c r="F438" s="31"/>
      <c r="G438" s="20">
        <f>G439</f>
        <v>716.7</v>
      </c>
    </row>
    <row r="439" spans="1:7" s="76" customFormat="1" ht="15.75">
      <c r="A439" s="74" t="s">
        <v>64</v>
      </c>
      <c r="B439" s="30" t="s">
        <v>36</v>
      </c>
      <c r="C439" s="30" t="s">
        <v>10</v>
      </c>
      <c r="D439" s="30" t="s">
        <v>2</v>
      </c>
      <c r="E439" s="30" t="s">
        <v>348</v>
      </c>
      <c r="F439" s="30" t="s">
        <v>65</v>
      </c>
      <c r="G439" s="14">
        <v>716.7</v>
      </c>
    </row>
    <row r="440" spans="1:7" s="76" customFormat="1" ht="18.75">
      <c r="A440" s="249" t="s">
        <v>498</v>
      </c>
      <c r="B440" s="55" t="s">
        <v>36</v>
      </c>
      <c r="C440" s="55" t="s">
        <v>10</v>
      </c>
      <c r="D440" s="55" t="s">
        <v>26</v>
      </c>
      <c r="E440" s="52"/>
      <c r="F440" s="52"/>
      <c r="G440" s="60">
        <f>G441</f>
        <v>1580</v>
      </c>
    </row>
    <row r="441" spans="1:7" s="76" customFormat="1" ht="47.25">
      <c r="A441" s="234" t="s">
        <v>215</v>
      </c>
      <c r="B441" s="2" t="s">
        <v>36</v>
      </c>
      <c r="C441" s="2" t="s">
        <v>10</v>
      </c>
      <c r="D441" s="2" t="s">
        <v>26</v>
      </c>
      <c r="E441" s="2" t="s">
        <v>320</v>
      </c>
      <c r="F441" s="52"/>
      <c r="G441" s="53">
        <f>G442</f>
        <v>1580</v>
      </c>
    </row>
    <row r="442" spans="1:7" s="76" customFormat="1" ht="31.5">
      <c r="A442" s="234" t="s">
        <v>162</v>
      </c>
      <c r="B442" s="2" t="s">
        <v>36</v>
      </c>
      <c r="C442" s="2" t="s">
        <v>10</v>
      </c>
      <c r="D442" s="2" t="s">
        <v>26</v>
      </c>
      <c r="E442" s="2" t="s">
        <v>398</v>
      </c>
      <c r="F442" s="52"/>
      <c r="G442" s="53">
        <f>G443</f>
        <v>1580</v>
      </c>
    </row>
    <row r="443" spans="1:7" s="76" customFormat="1" ht="31.5">
      <c r="A443" s="236" t="s">
        <v>464</v>
      </c>
      <c r="B443" s="2" t="s">
        <v>36</v>
      </c>
      <c r="C443" s="2" t="s">
        <v>10</v>
      </c>
      <c r="D443" s="2" t="s">
        <v>26</v>
      </c>
      <c r="E443" s="2" t="s">
        <v>463</v>
      </c>
      <c r="F443" s="52"/>
      <c r="G443" s="53">
        <f>G444</f>
        <v>1580</v>
      </c>
    </row>
    <row r="444" spans="1:7" s="76" customFormat="1" ht="31.5">
      <c r="A444" s="5" t="s">
        <v>505</v>
      </c>
      <c r="B444" s="2" t="s">
        <v>36</v>
      </c>
      <c r="C444" s="2" t="s">
        <v>10</v>
      </c>
      <c r="D444" s="2" t="s">
        <v>26</v>
      </c>
      <c r="E444" s="2" t="s">
        <v>462</v>
      </c>
      <c r="F444" s="52"/>
      <c r="G444" s="53">
        <f>G445</f>
        <v>1580</v>
      </c>
    </row>
    <row r="445" spans="1:7" s="76" customFormat="1" ht="15.75">
      <c r="A445" s="75" t="s">
        <v>499</v>
      </c>
      <c r="B445" s="52" t="s">
        <v>36</v>
      </c>
      <c r="C445" s="52" t="s">
        <v>10</v>
      </c>
      <c r="D445" s="52" t="s">
        <v>26</v>
      </c>
      <c r="E445" s="52" t="s">
        <v>462</v>
      </c>
      <c r="F445" s="52" t="s">
        <v>4</v>
      </c>
      <c r="G445" s="14">
        <v>1580</v>
      </c>
    </row>
    <row r="446" spans="1:7" ht="18.75">
      <c r="A446" s="50" t="s">
        <v>22</v>
      </c>
      <c r="B446" s="39" t="s">
        <v>36</v>
      </c>
      <c r="C446" s="39" t="s">
        <v>10</v>
      </c>
      <c r="D446" s="39" t="s">
        <v>23</v>
      </c>
      <c r="E446" s="39"/>
      <c r="F446" s="39" t="s">
        <v>24</v>
      </c>
      <c r="G446" s="25">
        <f>G447+G458</f>
        <v>1974.8</v>
      </c>
    </row>
    <row r="447" spans="1:7" ht="31.5">
      <c r="A447" s="85" t="s">
        <v>214</v>
      </c>
      <c r="B447" s="31" t="s">
        <v>36</v>
      </c>
      <c r="C447" s="31" t="s">
        <v>10</v>
      </c>
      <c r="D447" s="31" t="s">
        <v>23</v>
      </c>
      <c r="E447" s="31" t="s">
        <v>213</v>
      </c>
      <c r="F447" s="31"/>
      <c r="G447" s="20">
        <f>G448+G454</f>
        <v>1173</v>
      </c>
    </row>
    <row r="448" spans="1:7" ht="15.75">
      <c r="A448" s="85" t="s">
        <v>305</v>
      </c>
      <c r="B448" s="31" t="s">
        <v>36</v>
      </c>
      <c r="C448" s="31" t="s">
        <v>10</v>
      </c>
      <c r="D448" s="31" t="s">
        <v>23</v>
      </c>
      <c r="E448" s="31" t="s">
        <v>306</v>
      </c>
      <c r="F448" s="31"/>
      <c r="G448" s="20">
        <f>G449</f>
        <v>994.8</v>
      </c>
    </row>
    <row r="449" spans="1:7" ht="47.25">
      <c r="A449" s="85" t="s">
        <v>145</v>
      </c>
      <c r="B449" s="31" t="s">
        <v>36</v>
      </c>
      <c r="C449" s="31" t="s">
        <v>10</v>
      </c>
      <c r="D449" s="31" t="s">
        <v>23</v>
      </c>
      <c r="E449" s="31" t="s">
        <v>350</v>
      </c>
      <c r="F449" s="31"/>
      <c r="G449" s="20">
        <f>G450+G452</f>
        <v>994.8</v>
      </c>
    </row>
    <row r="450" spans="1:7" s="76" customFormat="1" ht="31.5">
      <c r="A450" s="170" t="s">
        <v>99</v>
      </c>
      <c r="B450" s="79" t="s">
        <v>36</v>
      </c>
      <c r="C450" s="79" t="s">
        <v>10</v>
      </c>
      <c r="D450" s="79" t="s">
        <v>23</v>
      </c>
      <c r="E450" s="79" t="s">
        <v>349</v>
      </c>
      <c r="F450" s="79"/>
      <c r="G450" s="276">
        <f>G451</f>
        <v>772.4</v>
      </c>
    </row>
    <row r="451" spans="1:7" s="76" customFormat="1" ht="15.75">
      <c r="A451" s="89" t="s">
        <v>64</v>
      </c>
      <c r="B451" s="108" t="s">
        <v>144</v>
      </c>
      <c r="C451" s="108" t="s">
        <v>10</v>
      </c>
      <c r="D451" s="108" t="s">
        <v>23</v>
      </c>
      <c r="E451" s="108" t="s">
        <v>349</v>
      </c>
      <c r="F451" s="108" t="s">
        <v>65</v>
      </c>
      <c r="G451" s="78">
        <v>772.4</v>
      </c>
    </row>
    <row r="452" spans="1:7" s="76" customFormat="1" ht="47.25">
      <c r="A452" s="170" t="s">
        <v>351</v>
      </c>
      <c r="B452" s="31" t="s">
        <v>36</v>
      </c>
      <c r="C452" s="31" t="s">
        <v>10</v>
      </c>
      <c r="D452" s="31" t="s">
        <v>23</v>
      </c>
      <c r="E452" s="31" t="s">
        <v>352</v>
      </c>
      <c r="F452" s="31"/>
      <c r="G452" s="20">
        <f>G453</f>
        <v>222.4</v>
      </c>
    </row>
    <row r="453" spans="1:7" s="76" customFormat="1" ht="15.75">
      <c r="A453" s="29" t="s">
        <v>64</v>
      </c>
      <c r="B453" s="30" t="s">
        <v>36</v>
      </c>
      <c r="C453" s="30" t="s">
        <v>10</v>
      </c>
      <c r="D453" s="30" t="s">
        <v>23</v>
      </c>
      <c r="E453" s="30" t="s">
        <v>352</v>
      </c>
      <c r="F453" s="30" t="s">
        <v>65</v>
      </c>
      <c r="G453" s="24">
        <v>222.4</v>
      </c>
    </row>
    <row r="454" spans="1:7" s="76" customFormat="1" ht="31.5">
      <c r="A454" s="87" t="s">
        <v>353</v>
      </c>
      <c r="B454" s="31" t="s">
        <v>36</v>
      </c>
      <c r="C454" s="31" t="s">
        <v>10</v>
      </c>
      <c r="D454" s="31" t="s">
        <v>23</v>
      </c>
      <c r="E454" s="31" t="s">
        <v>354</v>
      </c>
      <c r="F454" s="31"/>
      <c r="G454" s="20">
        <f>G455</f>
        <v>178.2</v>
      </c>
    </row>
    <row r="455" spans="1:7" s="76" customFormat="1" ht="31.5">
      <c r="A455" s="87" t="s">
        <v>146</v>
      </c>
      <c r="B455" s="31" t="s">
        <v>36</v>
      </c>
      <c r="C455" s="31" t="s">
        <v>10</v>
      </c>
      <c r="D455" s="31" t="s">
        <v>23</v>
      </c>
      <c r="E455" s="31" t="s">
        <v>355</v>
      </c>
      <c r="F455" s="31"/>
      <c r="G455" s="20">
        <f>G456</f>
        <v>178.2</v>
      </c>
    </row>
    <row r="456" spans="1:7" s="76" customFormat="1" ht="33" customHeight="1">
      <c r="A456" s="191" t="s">
        <v>357</v>
      </c>
      <c r="B456" s="31" t="s">
        <v>36</v>
      </c>
      <c r="C456" s="31" t="s">
        <v>10</v>
      </c>
      <c r="D456" s="31" t="s">
        <v>23</v>
      </c>
      <c r="E456" s="31" t="s">
        <v>356</v>
      </c>
      <c r="F456" s="31"/>
      <c r="G456" s="20">
        <f>G457</f>
        <v>178.2</v>
      </c>
    </row>
    <row r="457" spans="1:7" ht="15.75">
      <c r="A457" s="29" t="s">
        <v>64</v>
      </c>
      <c r="B457" s="52" t="s">
        <v>36</v>
      </c>
      <c r="C457" s="52" t="s">
        <v>10</v>
      </c>
      <c r="D457" s="52" t="s">
        <v>23</v>
      </c>
      <c r="E457" s="30" t="s">
        <v>356</v>
      </c>
      <c r="F457" s="52" t="s">
        <v>65</v>
      </c>
      <c r="G457" s="14">
        <v>178.2</v>
      </c>
    </row>
    <row r="458" spans="1:7" s="76" customFormat="1" ht="47.25">
      <c r="A458" s="90" t="s">
        <v>215</v>
      </c>
      <c r="B458" s="109">
        <v>904</v>
      </c>
      <c r="C458" s="79" t="s">
        <v>10</v>
      </c>
      <c r="D458" s="79" t="s">
        <v>23</v>
      </c>
      <c r="E458" s="109" t="s">
        <v>320</v>
      </c>
      <c r="F458" s="30"/>
      <c r="G458" s="20">
        <f>G463+G459</f>
        <v>801.8</v>
      </c>
    </row>
    <row r="459" spans="1:7" s="76" customFormat="1" ht="31.5">
      <c r="A459" s="234" t="s">
        <v>162</v>
      </c>
      <c r="B459" s="246">
        <v>904</v>
      </c>
      <c r="C459" s="2" t="s">
        <v>10</v>
      </c>
      <c r="D459" s="2" t="s">
        <v>23</v>
      </c>
      <c r="E459" s="246" t="s">
        <v>398</v>
      </c>
      <c r="F459" s="52"/>
      <c r="G459" s="53">
        <f>G460</f>
        <v>500</v>
      </c>
    </row>
    <row r="460" spans="1:7" s="76" customFormat="1" ht="31.5">
      <c r="A460" s="236" t="s">
        <v>464</v>
      </c>
      <c r="B460" s="246">
        <v>904</v>
      </c>
      <c r="C460" s="2" t="s">
        <v>10</v>
      </c>
      <c r="D460" s="2" t="s">
        <v>23</v>
      </c>
      <c r="E460" s="246" t="s">
        <v>463</v>
      </c>
      <c r="F460" s="52"/>
      <c r="G460" s="53">
        <f>G461</f>
        <v>500</v>
      </c>
    </row>
    <row r="461" spans="1:7" s="76" customFormat="1" ht="15.75">
      <c r="A461" s="5" t="s">
        <v>503</v>
      </c>
      <c r="B461" s="246">
        <v>904</v>
      </c>
      <c r="C461" s="2" t="s">
        <v>10</v>
      </c>
      <c r="D461" s="2" t="s">
        <v>23</v>
      </c>
      <c r="E461" s="246" t="s">
        <v>465</v>
      </c>
      <c r="F461" s="52"/>
      <c r="G461" s="53">
        <f>G462</f>
        <v>500</v>
      </c>
    </row>
    <row r="462" spans="1:7" s="76" customFormat="1" ht="15.75">
      <c r="A462" s="75" t="s">
        <v>499</v>
      </c>
      <c r="B462" s="245">
        <v>904</v>
      </c>
      <c r="C462" s="52" t="s">
        <v>10</v>
      </c>
      <c r="D462" s="52" t="s">
        <v>23</v>
      </c>
      <c r="E462" s="245" t="s">
        <v>465</v>
      </c>
      <c r="F462" s="52" t="s">
        <v>4</v>
      </c>
      <c r="G462" s="14">
        <v>500</v>
      </c>
    </row>
    <row r="463" spans="1:7" ht="31.5">
      <c r="A463" s="90" t="s">
        <v>179</v>
      </c>
      <c r="B463" s="109">
        <v>904</v>
      </c>
      <c r="C463" s="79" t="s">
        <v>10</v>
      </c>
      <c r="D463" s="79" t="s">
        <v>23</v>
      </c>
      <c r="E463" s="72" t="s">
        <v>358</v>
      </c>
      <c r="F463" s="31"/>
      <c r="G463" s="20">
        <f>G464</f>
        <v>301.8</v>
      </c>
    </row>
    <row r="464" spans="1:7" ht="31.5">
      <c r="A464" s="93" t="s">
        <v>148</v>
      </c>
      <c r="B464" s="109">
        <v>904</v>
      </c>
      <c r="C464" s="79" t="s">
        <v>10</v>
      </c>
      <c r="D464" s="79" t="s">
        <v>23</v>
      </c>
      <c r="E464" s="72" t="s">
        <v>359</v>
      </c>
      <c r="F464" s="31"/>
      <c r="G464" s="20">
        <f>G465</f>
        <v>301.8</v>
      </c>
    </row>
    <row r="465" spans="1:7" ht="31.5">
      <c r="A465" s="170" t="s">
        <v>221</v>
      </c>
      <c r="B465" s="109">
        <v>904</v>
      </c>
      <c r="C465" s="79" t="s">
        <v>10</v>
      </c>
      <c r="D465" s="79" t="s">
        <v>23</v>
      </c>
      <c r="E465" s="72" t="s">
        <v>360</v>
      </c>
      <c r="F465" s="31"/>
      <c r="G465" s="20">
        <f>G466+G467</f>
        <v>301.8</v>
      </c>
    </row>
    <row r="466" spans="1:7" ht="15.75">
      <c r="A466" s="224" t="s">
        <v>442</v>
      </c>
      <c r="B466" s="110">
        <v>904</v>
      </c>
      <c r="C466" s="108" t="s">
        <v>10</v>
      </c>
      <c r="D466" s="108" t="s">
        <v>23</v>
      </c>
      <c r="E466" s="110" t="s">
        <v>360</v>
      </c>
      <c r="F466" s="30" t="s">
        <v>63</v>
      </c>
      <c r="G466" s="24">
        <v>167</v>
      </c>
    </row>
    <row r="467" spans="1:7" ht="15.75">
      <c r="A467" s="29" t="s">
        <v>64</v>
      </c>
      <c r="B467" s="110">
        <v>904</v>
      </c>
      <c r="C467" s="108" t="s">
        <v>10</v>
      </c>
      <c r="D467" s="108" t="s">
        <v>23</v>
      </c>
      <c r="E467" s="110" t="s">
        <v>360</v>
      </c>
      <c r="F467" s="30" t="s">
        <v>65</v>
      </c>
      <c r="G467" s="24">
        <v>134.8</v>
      </c>
    </row>
    <row r="468" spans="1:7" ht="18.75">
      <c r="A468" s="56" t="s">
        <v>61</v>
      </c>
      <c r="B468" s="55" t="s">
        <v>36</v>
      </c>
      <c r="C468" s="55" t="s">
        <v>25</v>
      </c>
      <c r="D468" s="55"/>
      <c r="E468" s="243"/>
      <c r="F468" s="244"/>
      <c r="G468" s="60">
        <f>G469+G480</f>
        <v>49710.299999999996</v>
      </c>
    </row>
    <row r="469" spans="1:7" ht="18.75">
      <c r="A469" s="56" t="s">
        <v>501</v>
      </c>
      <c r="B469" s="55" t="s">
        <v>36</v>
      </c>
      <c r="C469" s="55" t="s">
        <v>25</v>
      </c>
      <c r="D469" s="55" t="s">
        <v>3</v>
      </c>
      <c r="E469" s="245"/>
      <c r="F469" s="52"/>
      <c r="G469" s="60">
        <f>G470+G475</f>
        <v>6522.6</v>
      </c>
    </row>
    <row r="470" spans="1:7" ht="31.5">
      <c r="A470" s="236" t="s">
        <v>214</v>
      </c>
      <c r="B470" s="246">
        <v>904</v>
      </c>
      <c r="C470" s="2" t="s">
        <v>25</v>
      </c>
      <c r="D470" s="2" t="s">
        <v>3</v>
      </c>
      <c r="E470" s="246" t="s">
        <v>213</v>
      </c>
      <c r="F470" s="52"/>
      <c r="G470" s="53">
        <f>G471</f>
        <v>5000</v>
      </c>
    </row>
    <row r="471" spans="1:7" ht="31.5">
      <c r="A471" s="247" t="s">
        <v>381</v>
      </c>
      <c r="B471" s="246">
        <v>904</v>
      </c>
      <c r="C471" s="2" t="s">
        <v>25</v>
      </c>
      <c r="D471" s="2" t="s">
        <v>3</v>
      </c>
      <c r="E471" s="246" t="s">
        <v>223</v>
      </c>
      <c r="F471" s="52"/>
      <c r="G471" s="53">
        <f>G472</f>
        <v>5000</v>
      </c>
    </row>
    <row r="472" spans="1:7" ht="15.75">
      <c r="A472" s="247" t="s">
        <v>468</v>
      </c>
      <c r="B472" s="246">
        <v>904</v>
      </c>
      <c r="C472" s="2" t="s">
        <v>25</v>
      </c>
      <c r="D472" s="2" t="s">
        <v>3</v>
      </c>
      <c r="E472" s="246" t="s">
        <v>467</v>
      </c>
      <c r="F472" s="52"/>
      <c r="G472" s="53">
        <f>G473</f>
        <v>5000</v>
      </c>
    </row>
    <row r="473" spans="1:7" ht="18" customHeight="1">
      <c r="A473" s="5" t="s">
        <v>497</v>
      </c>
      <c r="B473" s="246">
        <v>904</v>
      </c>
      <c r="C473" s="2" t="s">
        <v>25</v>
      </c>
      <c r="D473" s="2" t="s">
        <v>3</v>
      </c>
      <c r="E473" s="246" t="s">
        <v>466</v>
      </c>
      <c r="F473" s="52"/>
      <c r="G473" s="53">
        <f>G474</f>
        <v>5000</v>
      </c>
    </row>
    <row r="474" spans="1:7" ht="15.75">
      <c r="A474" s="54" t="s">
        <v>182</v>
      </c>
      <c r="B474" s="245">
        <v>904</v>
      </c>
      <c r="C474" s="52" t="s">
        <v>25</v>
      </c>
      <c r="D474" s="52" t="s">
        <v>3</v>
      </c>
      <c r="E474" s="245" t="s">
        <v>466</v>
      </c>
      <c r="F474" s="52" t="s">
        <v>66</v>
      </c>
      <c r="G474" s="14">
        <v>5000</v>
      </c>
    </row>
    <row r="475" spans="1:7" ht="47.25">
      <c r="A475" s="234" t="s">
        <v>215</v>
      </c>
      <c r="B475" s="246">
        <v>904</v>
      </c>
      <c r="C475" s="2" t="s">
        <v>25</v>
      </c>
      <c r="D475" s="2" t="s">
        <v>3</v>
      </c>
      <c r="E475" s="246" t="s">
        <v>320</v>
      </c>
      <c r="F475" s="52"/>
      <c r="G475" s="53">
        <f>G476</f>
        <v>1522.6</v>
      </c>
    </row>
    <row r="476" spans="1:7" ht="31.5">
      <c r="A476" s="234" t="s">
        <v>162</v>
      </c>
      <c r="B476" s="246">
        <v>904</v>
      </c>
      <c r="C476" s="2" t="s">
        <v>25</v>
      </c>
      <c r="D476" s="2" t="s">
        <v>3</v>
      </c>
      <c r="E476" s="246" t="s">
        <v>398</v>
      </c>
      <c r="F476" s="52"/>
      <c r="G476" s="53">
        <f>G477</f>
        <v>1522.6</v>
      </c>
    </row>
    <row r="477" spans="1:7" ht="31.5">
      <c r="A477" s="236" t="s">
        <v>464</v>
      </c>
      <c r="B477" s="246">
        <v>904</v>
      </c>
      <c r="C477" s="2" t="s">
        <v>25</v>
      </c>
      <c r="D477" s="2" t="s">
        <v>3</v>
      </c>
      <c r="E477" s="246" t="s">
        <v>463</v>
      </c>
      <c r="F477" s="52"/>
      <c r="G477" s="53">
        <f>G478</f>
        <v>1522.6</v>
      </c>
    </row>
    <row r="478" spans="1:7" ht="31.5">
      <c r="A478" s="19" t="s">
        <v>523</v>
      </c>
      <c r="B478" s="246">
        <v>904</v>
      </c>
      <c r="C478" s="2" t="s">
        <v>25</v>
      </c>
      <c r="D478" s="2" t="s">
        <v>3</v>
      </c>
      <c r="E478" s="246" t="s">
        <v>522</v>
      </c>
      <c r="F478" s="2"/>
      <c r="G478" s="53">
        <f>G479</f>
        <v>1522.6</v>
      </c>
    </row>
    <row r="479" spans="1:7" ht="15.75">
      <c r="A479" s="75" t="s">
        <v>499</v>
      </c>
      <c r="B479" s="245">
        <v>904</v>
      </c>
      <c r="C479" s="52" t="s">
        <v>25</v>
      </c>
      <c r="D479" s="52" t="s">
        <v>3</v>
      </c>
      <c r="E479" s="245" t="s">
        <v>522</v>
      </c>
      <c r="F479" s="52" t="s">
        <v>4</v>
      </c>
      <c r="G479" s="14">
        <v>1522.6</v>
      </c>
    </row>
    <row r="480" spans="1:7" ht="18.75">
      <c r="A480" s="56" t="s">
        <v>502</v>
      </c>
      <c r="B480" s="248">
        <v>904</v>
      </c>
      <c r="C480" s="55" t="s">
        <v>25</v>
      </c>
      <c r="D480" s="55" t="s">
        <v>7</v>
      </c>
      <c r="E480" s="243"/>
      <c r="F480" s="244"/>
      <c r="G480" s="60">
        <f>G481</f>
        <v>43187.7</v>
      </c>
    </row>
    <row r="481" spans="1:7" ht="47.25">
      <c r="A481" s="234" t="s">
        <v>215</v>
      </c>
      <c r="B481" s="246">
        <v>904</v>
      </c>
      <c r="C481" s="2" t="s">
        <v>25</v>
      </c>
      <c r="D481" s="2" t="s">
        <v>7</v>
      </c>
      <c r="E481" s="246" t="s">
        <v>320</v>
      </c>
      <c r="F481" s="52"/>
      <c r="G481" s="53">
        <f>G482</f>
        <v>43187.7</v>
      </c>
    </row>
    <row r="482" spans="1:7" ht="31.5">
      <c r="A482" s="234" t="s">
        <v>162</v>
      </c>
      <c r="B482" s="246">
        <v>904</v>
      </c>
      <c r="C482" s="2" t="s">
        <v>25</v>
      </c>
      <c r="D482" s="2" t="s">
        <v>7</v>
      </c>
      <c r="E482" s="246" t="s">
        <v>398</v>
      </c>
      <c r="F482" s="52"/>
      <c r="G482" s="53">
        <f>G483</f>
        <v>43187.7</v>
      </c>
    </row>
    <row r="483" spans="1:7" ht="30" customHeight="1">
      <c r="A483" s="236" t="s">
        <v>464</v>
      </c>
      <c r="B483" s="246">
        <v>904</v>
      </c>
      <c r="C483" s="2" t="s">
        <v>25</v>
      </c>
      <c r="D483" s="2" t="s">
        <v>7</v>
      </c>
      <c r="E483" s="246" t="s">
        <v>463</v>
      </c>
      <c r="F483" s="52"/>
      <c r="G483" s="53">
        <f>G484+G486+G488+G490+G492+G494+G496+G498</f>
        <v>43187.7</v>
      </c>
    </row>
    <row r="484" spans="1:7" ht="30.75" customHeight="1">
      <c r="A484" s="5" t="s">
        <v>504</v>
      </c>
      <c r="B484" s="246">
        <v>904</v>
      </c>
      <c r="C484" s="2" t="s">
        <v>25</v>
      </c>
      <c r="D484" s="2" t="s">
        <v>7</v>
      </c>
      <c r="E484" s="246" t="s">
        <v>469</v>
      </c>
      <c r="F484" s="52"/>
      <c r="G484" s="53">
        <f>G485</f>
        <v>2559.4</v>
      </c>
    </row>
    <row r="485" spans="1:7" ht="15.75">
      <c r="A485" s="75" t="s">
        <v>499</v>
      </c>
      <c r="B485" s="245">
        <v>904</v>
      </c>
      <c r="C485" s="52" t="s">
        <v>25</v>
      </c>
      <c r="D485" s="52" t="s">
        <v>7</v>
      </c>
      <c r="E485" s="245" t="s">
        <v>469</v>
      </c>
      <c r="F485" s="52" t="s">
        <v>4</v>
      </c>
      <c r="G485" s="14">
        <v>2559.4</v>
      </c>
    </row>
    <row r="486" spans="1:7" ht="31.5">
      <c r="A486" s="5" t="s">
        <v>506</v>
      </c>
      <c r="B486" s="246">
        <v>904</v>
      </c>
      <c r="C486" s="2" t="s">
        <v>25</v>
      </c>
      <c r="D486" s="2" t="s">
        <v>7</v>
      </c>
      <c r="E486" s="246" t="s">
        <v>470</v>
      </c>
      <c r="F486" s="52"/>
      <c r="G486" s="53">
        <f>G487</f>
        <v>4200</v>
      </c>
    </row>
    <row r="487" spans="1:7" ht="15.75">
      <c r="A487" s="75" t="s">
        <v>499</v>
      </c>
      <c r="B487" s="245">
        <v>904</v>
      </c>
      <c r="C487" s="52" t="s">
        <v>25</v>
      </c>
      <c r="D487" s="52" t="s">
        <v>7</v>
      </c>
      <c r="E487" s="245" t="s">
        <v>470</v>
      </c>
      <c r="F487" s="52" t="s">
        <v>4</v>
      </c>
      <c r="G487" s="14">
        <v>4200</v>
      </c>
    </row>
    <row r="488" spans="1:7" ht="31.5">
      <c r="A488" s="5" t="s">
        <v>507</v>
      </c>
      <c r="B488" s="246">
        <v>904</v>
      </c>
      <c r="C488" s="2" t="s">
        <v>25</v>
      </c>
      <c r="D488" s="2" t="s">
        <v>7</v>
      </c>
      <c r="E488" s="246" t="s">
        <v>471</v>
      </c>
      <c r="F488" s="52"/>
      <c r="G488" s="53">
        <f>G489</f>
        <v>2000</v>
      </c>
    </row>
    <row r="489" spans="1:7" ht="15.75">
      <c r="A489" s="75" t="s">
        <v>499</v>
      </c>
      <c r="B489" s="245">
        <v>904</v>
      </c>
      <c r="C489" s="52" t="s">
        <v>25</v>
      </c>
      <c r="D489" s="52" t="s">
        <v>7</v>
      </c>
      <c r="E489" s="245" t="s">
        <v>471</v>
      </c>
      <c r="F489" s="52" t="s">
        <v>4</v>
      </c>
      <c r="G489" s="14">
        <v>2000</v>
      </c>
    </row>
    <row r="490" spans="1:7" ht="15.75">
      <c r="A490" s="5" t="s">
        <v>508</v>
      </c>
      <c r="B490" s="246">
        <v>904</v>
      </c>
      <c r="C490" s="2" t="s">
        <v>25</v>
      </c>
      <c r="D490" s="2" t="s">
        <v>7</v>
      </c>
      <c r="E490" s="246" t="s">
        <v>472</v>
      </c>
      <c r="F490" s="52"/>
      <c r="G490" s="53">
        <f>G491</f>
        <v>11989.2</v>
      </c>
    </row>
    <row r="491" spans="1:7" ht="15.75">
      <c r="A491" s="75" t="s">
        <v>499</v>
      </c>
      <c r="B491" s="245">
        <v>904</v>
      </c>
      <c r="C491" s="52" t="s">
        <v>25</v>
      </c>
      <c r="D491" s="52" t="s">
        <v>7</v>
      </c>
      <c r="E491" s="245" t="s">
        <v>472</v>
      </c>
      <c r="F491" s="52" t="s">
        <v>4</v>
      </c>
      <c r="G491" s="14">
        <v>11989.2</v>
      </c>
    </row>
    <row r="492" spans="1:7" ht="15.75">
      <c r="A492" s="5" t="s">
        <v>509</v>
      </c>
      <c r="B492" s="246">
        <v>904</v>
      </c>
      <c r="C492" s="2" t="s">
        <v>25</v>
      </c>
      <c r="D492" s="2" t="s">
        <v>7</v>
      </c>
      <c r="E492" s="246" t="s">
        <v>473</v>
      </c>
      <c r="F492" s="52"/>
      <c r="G492" s="53">
        <f>G493</f>
        <v>1160.8</v>
      </c>
    </row>
    <row r="493" spans="1:7" ht="15.75">
      <c r="A493" s="75" t="s">
        <v>499</v>
      </c>
      <c r="B493" s="245">
        <v>904</v>
      </c>
      <c r="C493" s="52" t="s">
        <v>25</v>
      </c>
      <c r="D493" s="52" t="s">
        <v>7</v>
      </c>
      <c r="E493" s="245" t="s">
        <v>473</v>
      </c>
      <c r="F493" s="52" t="s">
        <v>4</v>
      </c>
      <c r="G493" s="14">
        <v>1160.8</v>
      </c>
    </row>
    <row r="494" spans="1:7" ht="15.75">
      <c r="A494" s="19" t="s">
        <v>525</v>
      </c>
      <c r="B494" s="246">
        <v>904</v>
      </c>
      <c r="C494" s="2" t="s">
        <v>25</v>
      </c>
      <c r="D494" s="2" t="s">
        <v>7</v>
      </c>
      <c r="E494" s="246" t="s">
        <v>524</v>
      </c>
      <c r="F494" s="52"/>
      <c r="G494" s="53">
        <f>G495</f>
        <v>5500</v>
      </c>
    </row>
    <row r="495" spans="1:7" ht="15.75">
      <c r="A495" s="75" t="s">
        <v>499</v>
      </c>
      <c r="B495" s="245">
        <v>904</v>
      </c>
      <c r="C495" s="52" t="s">
        <v>25</v>
      </c>
      <c r="D495" s="52" t="s">
        <v>7</v>
      </c>
      <c r="E495" s="245" t="s">
        <v>524</v>
      </c>
      <c r="F495" s="52" t="s">
        <v>4</v>
      </c>
      <c r="G495" s="14">
        <v>5500</v>
      </c>
    </row>
    <row r="496" spans="1:7" ht="30" customHeight="1">
      <c r="A496" s="5" t="s">
        <v>533</v>
      </c>
      <c r="B496" s="246">
        <v>904</v>
      </c>
      <c r="C496" s="2" t="s">
        <v>25</v>
      </c>
      <c r="D496" s="2" t="s">
        <v>7</v>
      </c>
      <c r="E496" s="246" t="s">
        <v>542</v>
      </c>
      <c r="F496" s="52"/>
      <c r="G496" s="276">
        <f>G497</f>
        <v>14655</v>
      </c>
    </row>
    <row r="497" spans="1:7" ht="15.75">
      <c r="A497" s="75" t="s">
        <v>499</v>
      </c>
      <c r="B497" s="245">
        <v>904</v>
      </c>
      <c r="C497" s="52" t="s">
        <v>25</v>
      </c>
      <c r="D497" s="52" t="s">
        <v>7</v>
      </c>
      <c r="E497" s="245" t="s">
        <v>542</v>
      </c>
      <c r="F497" s="52" t="s">
        <v>4</v>
      </c>
      <c r="G497" s="78">
        <v>14655</v>
      </c>
    </row>
    <row r="498" spans="1:7" ht="31.5">
      <c r="A498" s="106" t="s">
        <v>546</v>
      </c>
      <c r="B498" s="246">
        <v>904</v>
      </c>
      <c r="C498" s="2" t="s">
        <v>25</v>
      </c>
      <c r="D498" s="2" t="s">
        <v>7</v>
      </c>
      <c r="E498" s="246" t="s">
        <v>545</v>
      </c>
      <c r="F498" s="2"/>
      <c r="G498" s="276">
        <f>G499</f>
        <v>1123.3</v>
      </c>
    </row>
    <row r="499" spans="1:7" ht="15.75">
      <c r="A499" s="75" t="s">
        <v>499</v>
      </c>
      <c r="B499" s="245">
        <v>904</v>
      </c>
      <c r="C499" s="52" t="s">
        <v>25</v>
      </c>
      <c r="D499" s="52" t="s">
        <v>7</v>
      </c>
      <c r="E499" s="245" t="s">
        <v>545</v>
      </c>
      <c r="F499" s="52" t="s">
        <v>4</v>
      </c>
      <c r="G499" s="78">
        <v>1123.3</v>
      </c>
    </row>
    <row r="500" spans="1:7" ht="18.75">
      <c r="A500" s="67" t="s">
        <v>79</v>
      </c>
      <c r="B500" s="55" t="s">
        <v>36</v>
      </c>
      <c r="C500" s="55" t="s">
        <v>1</v>
      </c>
      <c r="D500" s="55"/>
      <c r="E500" s="55"/>
      <c r="F500" s="156"/>
      <c r="G500" s="25">
        <f>G501</f>
        <v>8378.099999999999</v>
      </c>
    </row>
    <row r="501" spans="1:7" ht="18.75">
      <c r="A501" s="4" t="s">
        <v>77</v>
      </c>
      <c r="B501" s="2" t="s">
        <v>36</v>
      </c>
      <c r="C501" s="2" t="s">
        <v>1</v>
      </c>
      <c r="D501" s="2" t="s">
        <v>25</v>
      </c>
      <c r="E501" s="55"/>
      <c r="F501" s="156"/>
      <c r="G501" s="25">
        <f>G502</f>
        <v>8378.099999999999</v>
      </c>
    </row>
    <row r="502" spans="1:7" ht="31.5">
      <c r="A502" s="85" t="s">
        <v>214</v>
      </c>
      <c r="B502" s="2" t="s">
        <v>36</v>
      </c>
      <c r="C502" s="2" t="s">
        <v>1</v>
      </c>
      <c r="D502" s="2" t="s">
        <v>25</v>
      </c>
      <c r="E502" s="79" t="s">
        <v>213</v>
      </c>
      <c r="F502" s="79"/>
      <c r="G502" s="276">
        <f>G503</f>
        <v>8378.099999999999</v>
      </c>
    </row>
    <row r="503" spans="1:7" ht="31.5">
      <c r="A503" s="87" t="s">
        <v>433</v>
      </c>
      <c r="B503" s="2" t="s">
        <v>36</v>
      </c>
      <c r="C503" s="2" t="s">
        <v>1</v>
      </c>
      <c r="D503" s="2" t="s">
        <v>25</v>
      </c>
      <c r="E503" s="79" t="s">
        <v>361</v>
      </c>
      <c r="F503" s="79"/>
      <c r="G503" s="276">
        <f>G504</f>
        <v>8378.099999999999</v>
      </c>
    </row>
    <row r="504" spans="1:7" ht="47.25">
      <c r="A504" s="87" t="s">
        <v>532</v>
      </c>
      <c r="B504" s="2" t="s">
        <v>36</v>
      </c>
      <c r="C504" s="2" t="s">
        <v>1</v>
      </c>
      <c r="D504" s="2" t="s">
        <v>25</v>
      </c>
      <c r="E504" s="79" t="s">
        <v>362</v>
      </c>
      <c r="F504" s="79"/>
      <c r="G504" s="276">
        <f>G505+G507+G509</f>
        <v>8378.099999999999</v>
      </c>
    </row>
    <row r="505" spans="1:7" ht="19.5" customHeight="1">
      <c r="A505" s="189" t="s">
        <v>451</v>
      </c>
      <c r="B505" s="2" t="s">
        <v>36</v>
      </c>
      <c r="C505" s="2" t="s">
        <v>1</v>
      </c>
      <c r="D505" s="2" t="s">
        <v>25</v>
      </c>
      <c r="E505" s="79" t="s">
        <v>363</v>
      </c>
      <c r="F505" s="79"/>
      <c r="G505" s="276">
        <f>G506</f>
        <v>7151.7</v>
      </c>
    </row>
    <row r="506" spans="1:7" ht="15.75">
      <c r="A506" s="224" t="s">
        <v>442</v>
      </c>
      <c r="B506" s="52" t="s">
        <v>36</v>
      </c>
      <c r="C506" s="52" t="s">
        <v>1</v>
      </c>
      <c r="D506" s="52" t="s">
        <v>25</v>
      </c>
      <c r="E506" s="108" t="s">
        <v>363</v>
      </c>
      <c r="F506" s="108" t="s">
        <v>63</v>
      </c>
      <c r="G506" s="78">
        <v>7151.7</v>
      </c>
    </row>
    <row r="507" spans="1:7" ht="15.75">
      <c r="A507" s="87" t="s">
        <v>149</v>
      </c>
      <c r="B507" s="2" t="s">
        <v>36</v>
      </c>
      <c r="C507" s="2" t="s">
        <v>1</v>
      </c>
      <c r="D507" s="2" t="s">
        <v>25</v>
      </c>
      <c r="E507" s="79" t="s">
        <v>364</v>
      </c>
      <c r="F507" s="79"/>
      <c r="G507" s="276">
        <f>G508</f>
        <v>1014.4</v>
      </c>
    </row>
    <row r="508" spans="1:7" ht="15.75">
      <c r="A508" s="224" t="s">
        <v>442</v>
      </c>
      <c r="B508" s="52" t="s">
        <v>36</v>
      </c>
      <c r="C508" s="52" t="s">
        <v>1</v>
      </c>
      <c r="D508" s="52" t="s">
        <v>25</v>
      </c>
      <c r="E508" s="108" t="s">
        <v>364</v>
      </c>
      <c r="F508" s="108" t="s">
        <v>63</v>
      </c>
      <c r="G508" s="78">
        <v>1014.4</v>
      </c>
    </row>
    <row r="509" spans="1:7" ht="15.75">
      <c r="A509" s="87" t="s">
        <v>150</v>
      </c>
      <c r="B509" s="2" t="s">
        <v>36</v>
      </c>
      <c r="C509" s="2" t="s">
        <v>1</v>
      </c>
      <c r="D509" s="2" t="s">
        <v>25</v>
      </c>
      <c r="E509" s="79" t="s">
        <v>365</v>
      </c>
      <c r="F509" s="79"/>
      <c r="G509" s="276">
        <f>G510</f>
        <v>212</v>
      </c>
    </row>
    <row r="510" spans="1:7" ht="15.75">
      <c r="A510" s="224" t="s">
        <v>442</v>
      </c>
      <c r="B510" s="52" t="s">
        <v>36</v>
      </c>
      <c r="C510" s="52" t="s">
        <v>1</v>
      </c>
      <c r="D510" s="52" t="s">
        <v>25</v>
      </c>
      <c r="E510" s="108" t="s">
        <v>365</v>
      </c>
      <c r="F510" s="108" t="s">
        <v>63</v>
      </c>
      <c r="G510" s="78">
        <v>212</v>
      </c>
    </row>
    <row r="511" spans="1:7" ht="18.75">
      <c r="A511" s="38" t="s">
        <v>9</v>
      </c>
      <c r="B511" s="39" t="s">
        <v>36</v>
      </c>
      <c r="C511" s="39" t="s">
        <v>6</v>
      </c>
      <c r="D511" s="39"/>
      <c r="E511" s="39"/>
      <c r="F511" s="39"/>
      <c r="G511" s="25">
        <f>G512+G517+G529+G541+G558</f>
        <v>66153.70000000001</v>
      </c>
    </row>
    <row r="512" spans="1:7" ht="18.75">
      <c r="A512" s="50" t="s">
        <v>13</v>
      </c>
      <c r="B512" s="39" t="s">
        <v>36</v>
      </c>
      <c r="C512" s="39" t="s">
        <v>6</v>
      </c>
      <c r="D512" s="39" t="s">
        <v>3</v>
      </c>
      <c r="E512" s="39"/>
      <c r="F512" s="39"/>
      <c r="G512" s="25">
        <f>G513</f>
        <v>10065</v>
      </c>
    </row>
    <row r="513" spans="1:7" ht="47.25">
      <c r="A513" s="90" t="s">
        <v>449</v>
      </c>
      <c r="B513" s="31" t="s">
        <v>36</v>
      </c>
      <c r="C513" s="31" t="s">
        <v>6</v>
      </c>
      <c r="D513" s="31" t="s">
        <v>3</v>
      </c>
      <c r="E513" s="31" t="s">
        <v>248</v>
      </c>
      <c r="F513" s="31"/>
      <c r="G513" s="20">
        <f>G514</f>
        <v>10065</v>
      </c>
    </row>
    <row r="514" spans="1:7" ht="31.5">
      <c r="A514" s="91" t="s">
        <v>105</v>
      </c>
      <c r="B514" s="31" t="s">
        <v>36</v>
      </c>
      <c r="C514" s="31" t="s">
        <v>6</v>
      </c>
      <c r="D514" s="31" t="s">
        <v>3</v>
      </c>
      <c r="E514" s="31" t="s">
        <v>249</v>
      </c>
      <c r="F514" s="31"/>
      <c r="G514" s="20">
        <f>G515</f>
        <v>10065</v>
      </c>
    </row>
    <row r="515" spans="1:7" s="76" customFormat="1" ht="15.75">
      <c r="A515" s="86" t="s">
        <v>120</v>
      </c>
      <c r="B515" s="31" t="s">
        <v>36</v>
      </c>
      <c r="C515" s="31" t="s">
        <v>6</v>
      </c>
      <c r="D515" s="31" t="s">
        <v>3</v>
      </c>
      <c r="E515" s="31" t="s">
        <v>282</v>
      </c>
      <c r="F515" s="31"/>
      <c r="G515" s="20">
        <f>G516</f>
        <v>10065</v>
      </c>
    </row>
    <row r="516" spans="1:7" s="76" customFormat="1" ht="15.75">
      <c r="A516" s="224" t="s">
        <v>442</v>
      </c>
      <c r="B516" s="30" t="s">
        <v>36</v>
      </c>
      <c r="C516" s="30" t="s">
        <v>6</v>
      </c>
      <c r="D516" s="30" t="s">
        <v>3</v>
      </c>
      <c r="E516" s="30" t="s">
        <v>282</v>
      </c>
      <c r="F516" s="30" t="s">
        <v>63</v>
      </c>
      <c r="G516" s="24">
        <v>10065</v>
      </c>
    </row>
    <row r="517" spans="1:7" ht="18.75">
      <c r="A517" s="38" t="s">
        <v>8</v>
      </c>
      <c r="B517" s="39" t="s">
        <v>36</v>
      </c>
      <c r="C517" s="39" t="s">
        <v>6</v>
      </c>
      <c r="D517" s="39" t="s">
        <v>7</v>
      </c>
      <c r="E517" s="39"/>
      <c r="F517" s="39"/>
      <c r="G517" s="25">
        <f>G518</f>
        <v>40373</v>
      </c>
    </row>
    <row r="518" spans="1:7" ht="47.25">
      <c r="A518" s="90" t="s">
        <v>449</v>
      </c>
      <c r="B518" s="31" t="s">
        <v>36</v>
      </c>
      <c r="C518" s="31" t="s">
        <v>6</v>
      </c>
      <c r="D518" s="31" t="s">
        <v>7</v>
      </c>
      <c r="E518" s="31" t="s">
        <v>248</v>
      </c>
      <c r="F518" s="31"/>
      <c r="G518" s="20">
        <f>G519+G524</f>
        <v>40373</v>
      </c>
    </row>
    <row r="519" spans="1:7" ht="31.5">
      <c r="A519" s="91" t="s">
        <v>105</v>
      </c>
      <c r="B519" s="31" t="s">
        <v>36</v>
      </c>
      <c r="C519" s="31" t="s">
        <v>6</v>
      </c>
      <c r="D519" s="31" t="s">
        <v>7</v>
      </c>
      <c r="E519" s="31" t="s">
        <v>249</v>
      </c>
      <c r="F519" s="31"/>
      <c r="G519" s="20">
        <f>G520+G522</f>
        <v>8583.5</v>
      </c>
    </row>
    <row r="520" spans="1:7" s="76" customFormat="1" ht="18" customHeight="1">
      <c r="A520" s="231" t="s">
        <v>120</v>
      </c>
      <c r="B520" s="31" t="s">
        <v>36</v>
      </c>
      <c r="C520" s="31" t="s">
        <v>6</v>
      </c>
      <c r="D520" s="31" t="s">
        <v>7</v>
      </c>
      <c r="E520" s="31" t="s">
        <v>282</v>
      </c>
      <c r="F520" s="31"/>
      <c r="G520" s="20">
        <f>G521</f>
        <v>8114.5</v>
      </c>
    </row>
    <row r="521" spans="1:7" s="76" customFormat="1" ht="15.75">
      <c r="A521" s="224" t="s">
        <v>442</v>
      </c>
      <c r="B521" s="30" t="s">
        <v>36</v>
      </c>
      <c r="C521" s="30" t="s">
        <v>6</v>
      </c>
      <c r="D521" s="30" t="s">
        <v>7</v>
      </c>
      <c r="E521" s="30" t="s">
        <v>282</v>
      </c>
      <c r="F521" s="30" t="s">
        <v>63</v>
      </c>
      <c r="G521" s="24">
        <v>8114.5</v>
      </c>
    </row>
    <row r="522" spans="1:7" s="76" customFormat="1" ht="15.75">
      <c r="A522" s="231" t="s">
        <v>106</v>
      </c>
      <c r="B522" s="31" t="s">
        <v>36</v>
      </c>
      <c r="C522" s="31" t="s">
        <v>6</v>
      </c>
      <c r="D522" s="31" t="s">
        <v>7</v>
      </c>
      <c r="E522" s="31" t="s">
        <v>250</v>
      </c>
      <c r="F522" s="31"/>
      <c r="G522" s="276">
        <f>G523</f>
        <v>469</v>
      </c>
    </row>
    <row r="523" spans="1:7" s="76" customFormat="1" ht="15.75">
      <c r="A523" s="224" t="s">
        <v>442</v>
      </c>
      <c r="B523" s="30" t="s">
        <v>36</v>
      </c>
      <c r="C523" s="30" t="s">
        <v>6</v>
      </c>
      <c r="D523" s="30" t="s">
        <v>7</v>
      </c>
      <c r="E523" s="30" t="s">
        <v>250</v>
      </c>
      <c r="F523" s="30" t="s">
        <v>63</v>
      </c>
      <c r="G523" s="78">
        <v>469</v>
      </c>
    </row>
    <row r="524" spans="1:7" s="76" customFormat="1" ht="31.5">
      <c r="A524" s="167" t="s">
        <v>377</v>
      </c>
      <c r="B524" s="79" t="s">
        <v>36</v>
      </c>
      <c r="C524" s="79" t="s">
        <v>6</v>
      </c>
      <c r="D524" s="79" t="s">
        <v>7</v>
      </c>
      <c r="E524" s="79" t="s">
        <v>366</v>
      </c>
      <c r="F524" s="79"/>
      <c r="G524" s="276">
        <f>G525+G527</f>
        <v>31789.5</v>
      </c>
    </row>
    <row r="525" spans="1:7" s="76" customFormat="1" ht="31.5">
      <c r="A525" s="270" t="s">
        <v>454</v>
      </c>
      <c r="B525" s="79" t="s">
        <v>36</v>
      </c>
      <c r="C525" s="79" t="s">
        <v>6</v>
      </c>
      <c r="D525" s="79" t="s">
        <v>7</v>
      </c>
      <c r="E525" s="271" t="s">
        <v>536</v>
      </c>
      <c r="F525" s="79"/>
      <c r="G525" s="276">
        <f>G526</f>
        <v>1589.5</v>
      </c>
    </row>
    <row r="526" spans="1:7" s="76" customFormat="1" ht="15.75">
      <c r="A526" s="89" t="s">
        <v>182</v>
      </c>
      <c r="B526" s="108" t="s">
        <v>36</v>
      </c>
      <c r="C526" s="108" t="s">
        <v>6</v>
      </c>
      <c r="D526" s="108" t="s">
        <v>7</v>
      </c>
      <c r="E526" s="272" t="s">
        <v>536</v>
      </c>
      <c r="F526" s="108" t="s">
        <v>66</v>
      </c>
      <c r="G526" s="78">
        <v>1589.5</v>
      </c>
    </row>
    <row r="527" spans="1:7" s="76" customFormat="1" ht="47.25">
      <c r="A527" s="19" t="s">
        <v>534</v>
      </c>
      <c r="B527" s="31" t="s">
        <v>36</v>
      </c>
      <c r="C527" s="31" t="s">
        <v>6</v>
      </c>
      <c r="D527" s="31" t="s">
        <v>7</v>
      </c>
      <c r="E527" s="271" t="s">
        <v>535</v>
      </c>
      <c r="F527" s="79"/>
      <c r="G527" s="276">
        <f>G528</f>
        <v>30200</v>
      </c>
    </row>
    <row r="528" spans="1:7" s="76" customFormat="1" ht="15.75">
      <c r="A528" s="89" t="s">
        <v>182</v>
      </c>
      <c r="B528" s="108" t="s">
        <v>36</v>
      </c>
      <c r="C528" s="108" t="s">
        <v>6</v>
      </c>
      <c r="D528" s="108" t="s">
        <v>7</v>
      </c>
      <c r="E528" s="272" t="s">
        <v>535</v>
      </c>
      <c r="F528" s="108" t="s">
        <v>66</v>
      </c>
      <c r="G528" s="78">
        <v>30200</v>
      </c>
    </row>
    <row r="529" spans="1:7" ht="18.75">
      <c r="A529" s="50" t="s">
        <v>55</v>
      </c>
      <c r="B529" s="39" t="s">
        <v>36</v>
      </c>
      <c r="C529" s="39" t="s">
        <v>6</v>
      </c>
      <c r="D529" s="39" t="s">
        <v>25</v>
      </c>
      <c r="E529" s="39"/>
      <c r="F529" s="39"/>
      <c r="G529" s="20">
        <f>G530+G537</f>
        <v>260.3</v>
      </c>
    </row>
    <row r="530" spans="1:7" ht="31.5">
      <c r="A530" s="85" t="s">
        <v>214</v>
      </c>
      <c r="B530" s="31" t="s">
        <v>36</v>
      </c>
      <c r="C530" s="31" t="s">
        <v>6</v>
      </c>
      <c r="D530" s="31" t="s">
        <v>25</v>
      </c>
      <c r="E530" s="31" t="s">
        <v>213</v>
      </c>
      <c r="F530" s="31"/>
      <c r="G530" s="20">
        <f>G531</f>
        <v>208.3</v>
      </c>
    </row>
    <row r="531" spans="1:7" ht="15.75">
      <c r="A531" s="85" t="s">
        <v>305</v>
      </c>
      <c r="B531" s="31" t="s">
        <v>36</v>
      </c>
      <c r="C531" s="31" t="s">
        <v>6</v>
      </c>
      <c r="D531" s="31" t="s">
        <v>25</v>
      </c>
      <c r="E531" s="31" t="s">
        <v>306</v>
      </c>
      <c r="F531" s="31"/>
      <c r="G531" s="20">
        <f>G532</f>
        <v>208.3</v>
      </c>
    </row>
    <row r="532" spans="1:7" ht="15.75">
      <c r="A532" s="187" t="s">
        <v>226</v>
      </c>
      <c r="B532" s="31" t="s">
        <v>36</v>
      </c>
      <c r="C532" s="31" t="s">
        <v>6</v>
      </c>
      <c r="D532" s="31" t="s">
        <v>25</v>
      </c>
      <c r="E532" s="31" t="s">
        <v>367</v>
      </c>
      <c r="F532" s="31"/>
      <c r="G532" s="20">
        <f>G533+G535</f>
        <v>208.3</v>
      </c>
    </row>
    <row r="533" spans="1:7" ht="15.75">
      <c r="A533" s="8" t="s">
        <v>229</v>
      </c>
      <c r="B533" s="31" t="s">
        <v>36</v>
      </c>
      <c r="C533" s="31" t="s">
        <v>6</v>
      </c>
      <c r="D533" s="31" t="s">
        <v>25</v>
      </c>
      <c r="E533" s="31" t="s">
        <v>368</v>
      </c>
      <c r="F533" s="31"/>
      <c r="G533" s="20">
        <f>G534</f>
        <v>195.8</v>
      </c>
    </row>
    <row r="534" spans="1:7" ht="15.75">
      <c r="A534" s="224" t="s">
        <v>442</v>
      </c>
      <c r="B534" s="30" t="s">
        <v>36</v>
      </c>
      <c r="C534" s="30" t="s">
        <v>6</v>
      </c>
      <c r="D534" s="30" t="s">
        <v>25</v>
      </c>
      <c r="E534" s="30" t="s">
        <v>368</v>
      </c>
      <c r="F534" s="30" t="s">
        <v>63</v>
      </c>
      <c r="G534" s="24">
        <v>195.8</v>
      </c>
    </row>
    <row r="535" spans="1:7" ht="18.75" customHeight="1">
      <c r="A535" s="167" t="s">
        <v>231</v>
      </c>
      <c r="B535" s="79" t="s">
        <v>36</v>
      </c>
      <c r="C535" s="79" t="s">
        <v>6</v>
      </c>
      <c r="D535" s="79" t="s">
        <v>25</v>
      </c>
      <c r="E535" s="79" t="s">
        <v>369</v>
      </c>
      <c r="F535" s="79"/>
      <c r="G535" s="276">
        <f>G536</f>
        <v>12.5</v>
      </c>
    </row>
    <row r="536" spans="1:7" ht="15.75">
      <c r="A536" s="224" t="s">
        <v>442</v>
      </c>
      <c r="B536" s="108" t="s">
        <v>36</v>
      </c>
      <c r="C536" s="108" t="s">
        <v>6</v>
      </c>
      <c r="D536" s="108" t="s">
        <v>25</v>
      </c>
      <c r="E536" s="108" t="s">
        <v>369</v>
      </c>
      <c r="F536" s="108" t="s">
        <v>63</v>
      </c>
      <c r="G536" s="78">
        <v>12.5</v>
      </c>
    </row>
    <row r="537" spans="1:7" ht="47.25">
      <c r="A537" s="90" t="s">
        <v>449</v>
      </c>
      <c r="B537" s="79" t="s">
        <v>36</v>
      </c>
      <c r="C537" s="79" t="s">
        <v>6</v>
      </c>
      <c r="D537" s="79" t="s">
        <v>25</v>
      </c>
      <c r="E537" s="79" t="s">
        <v>248</v>
      </c>
      <c r="F537" s="79"/>
      <c r="G537" s="276">
        <f>G538</f>
        <v>52</v>
      </c>
    </row>
    <row r="538" spans="1:7" ht="47.25">
      <c r="A538" s="277" t="s">
        <v>160</v>
      </c>
      <c r="B538" s="79" t="s">
        <v>36</v>
      </c>
      <c r="C538" s="79" t="s">
        <v>6</v>
      </c>
      <c r="D538" s="79" t="s">
        <v>25</v>
      </c>
      <c r="E538" s="79" t="s">
        <v>318</v>
      </c>
      <c r="F538" s="79"/>
      <c r="G538" s="276">
        <f>G539</f>
        <v>52</v>
      </c>
    </row>
    <row r="539" spans="1:7" ht="18" customHeight="1">
      <c r="A539" s="167" t="s">
        <v>231</v>
      </c>
      <c r="B539" s="79" t="s">
        <v>36</v>
      </c>
      <c r="C539" s="79" t="s">
        <v>6</v>
      </c>
      <c r="D539" s="79" t="s">
        <v>25</v>
      </c>
      <c r="E539" s="79" t="s">
        <v>370</v>
      </c>
      <c r="F539" s="79"/>
      <c r="G539" s="276">
        <f>G540</f>
        <v>52</v>
      </c>
    </row>
    <row r="540" spans="1:7" ht="15.75">
      <c r="A540" s="224" t="s">
        <v>442</v>
      </c>
      <c r="B540" s="108" t="s">
        <v>36</v>
      </c>
      <c r="C540" s="108" t="s">
        <v>6</v>
      </c>
      <c r="D540" s="108" t="s">
        <v>25</v>
      </c>
      <c r="E540" s="108" t="s">
        <v>370</v>
      </c>
      <c r="F540" s="108" t="s">
        <v>63</v>
      </c>
      <c r="G540" s="78">
        <v>52</v>
      </c>
    </row>
    <row r="541" spans="1:7" ht="18.75">
      <c r="A541" s="50" t="s">
        <v>14</v>
      </c>
      <c r="B541" s="39" t="s">
        <v>36</v>
      </c>
      <c r="C541" s="39" t="s">
        <v>6</v>
      </c>
      <c r="D541" s="39" t="s">
        <v>6</v>
      </c>
      <c r="E541" s="39"/>
      <c r="F541" s="39"/>
      <c r="G541" s="25">
        <f>G542+G548</f>
        <v>13305.4</v>
      </c>
    </row>
    <row r="542" spans="1:7" ht="31.5">
      <c r="A542" s="101" t="s">
        <v>217</v>
      </c>
      <c r="B542" s="31" t="s">
        <v>36</v>
      </c>
      <c r="C542" s="31" t="s">
        <v>6</v>
      </c>
      <c r="D542" s="31" t="s">
        <v>6</v>
      </c>
      <c r="E542" s="31" t="s">
        <v>372</v>
      </c>
      <c r="F542" s="31"/>
      <c r="G542" s="20">
        <f>G543</f>
        <v>719.4</v>
      </c>
    </row>
    <row r="543" spans="1:7" ht="15.75">
      <c r="A543" s="99" t="s">
        <v>371</v>
      </c>
      <c r="B543" s="31" t="s">
        <v>36</v>
      </c>
      <c r="C543" s="31" t="s">
        <v>6</v>
      </c>
      <c r="D543" s="31" t="s">
        <v>6</v>
      </c>
      <c r="E543" s="31" t="s">
        <v>373</v>
      </c>
      <c r="F543" s="31"/>
      <c r="G543" s="20">
        <f>G544</f>
        <v>719.4</v>
      </c>
    </row>
    <row r="544" spans="1:7" ht="31.5">
      <c r="A544" s="187" t="s">
        <v>374</v>
      </c>
      <c r="B544" s="31" t="s">
        <v>36</v>
      </c>
      <c r="C544" s="31" t="s">
        <v>6</v>
      </c>
      <c r="D544" s="31" t="s">
        <v>6</v>
      </c>
      <c r="E544" s="31" t="s">
        <v>375</v>
      </c>
      <c r="F544" s="31"/>
      <c r="G544" s="20">
        <f>G545</f>
        <v>719.4</v>
      </c>
    </row>
    <row r="545" spans="1:7" ht="31.5">
      <c r="A545" s="170" t="s">
        <v>221</v>
      </c>
      <c r="B545" s="31" t="s">
        <v>36</v>
      </c>
      <c r="C545" s="31" t="s">
        <v>6</v>
      </c>
      <c r="D545" s="31" t="s">
        <v>6</v>
      </c>
      <c r="E545" s="31" t="s">
        <v>376</v>
      </c>
      <c r="F545" s="31"/>
      <c r="G545" s="20">
        <f>G546+G547</f>
        <v>719.4</v>
      </c>
    </row>
    <row r="546" spans="1:7" ht="15.75">
      <c r="A546" s="224" t="s">
        <v>442</v>
      </c>
      <c r="B546" s="30" t="s">
        <v>36</v>
      </c>
      <c r="C546" s="30" t="s">
        <v>6</v>
      </c>
      <c r="D546" s="30" t="s">
        <v>6</v>
      </c>
      <c r="E546" s="30" t="s">
        <v>376</v>
      </c>
      <c r="F546" s="30" t="s">
        <v>63</v>
      </c>
      <c r="G546" s="24">
        <v>711.4</v>
      </c>
    </row>
    <row r="547" spans="1:7" ht="15.75">
      <c r="A547" s="29" t="s">
        <v>68</v>
      </c>
      <c r="B547" s="30" t="s">
        <v>36</v>
      </c>
      <c r="C547" s="30" t="s">
        <v>6</v>
      </c>
      <c r="D547" s="30" t="s">
        <v>6</v>
      </c>
      <c r="E547" s="30" t="s">
        <v>376</v>
      </c>
      <c r="F547" s="30" t="s">
        <v>67</v>
      </c>
      <c r="G547" s="24">
        <v>8</v>
      </c>
    </row>
    <row r="548" spans="1:7" s="76" customFormat="1" ht="47.25">
      <c r="A548" s="90" t="s">
        <v>449</v>
      </c>
      <c r="B548" s="2" t="s">
        <v>36</v>
      </c>
      <c r="C548" s="2" t="s">
        <v>6</v>
      </c>
      <c r="D548" s="2" t="s">
        <v>6</v>
      </c>
      <c r="E548" s="31" t="s">
        <v>248</v>
      </c>
      <c r="F548" s="30"/>
      <c r="G548" s="20">
        <f>G549</f>
        <v>12586</v>
      </c>
    </row>
    <row r="549" spans="1:7" s="76" customFormat="1" ht="31.5">
      <c r="A549" s="187" t="s">
        <v>105</v>
      </c>
      <c r="B549" s="2" t="s">
        <v>36</v>
      </c>
      <c r="C549" s="2" t="s">
        <v>6</v>
      </c>
      <c r="D549" s="2" t="s">
        <v>6</v>
      </c>
      <c r="E549" s="31" t="s">
        <v>249</v>
      </c>
      <c r="F549" s="30"/>
      <c r="G549" s="20">
        <f>G550+G552+G554+G556</f>
        <v>12586</v>
      </c>
    </row>
    <row r="550" spans="1:7" s="76" customFormat="1" ht="15.75">
      <c r="A550" s="189" t="s">
        <v>120</v>
      </c>
      <c r="B550" s="2" t="s">
        <v>36</v>
      </c>
      <c r="C550" s="2" t="s">
        <v>6</v>
      </c>
      <c r="D550" s="2" t="s">
        <v>6</v>
      </c>
      <c r="E550" s="31" t="s">
        <v>282</v>
      </c>
      <c r="F550" s="30"/>
      <c r="G550" s="20">
        <f>G551</f>
        <v>773.9</v>
      </c>
    </row>
    <row r="551" spans="1:7" s="76" customFormat="1" ht="15.75">
      <c r="A551" s="224" t="s">
        <v>442</v>
      </c>
      <c r="B551" s="52" t="s">
        <v>36</v>
      </c>
      <c r="C551" s="2" t="s">
        <v>6</v>
      </c>
      <c r="D551" s="2" t="s">
        <v>6</v>
      </c>
      <c r="E551" s="30" t="s">
        <v>282</v>
      </c>
      <c r="F551" s="30" t="s">
        <v>63</v>
      </c>
      <c r="G551" s="24">
        <v>773.9</v>
      </c>
    </row>
    <row r="552" spans="1:7" s="76" customFormat="1" ht="15.75">
      <c r="A552" s="242" t="s">
        <v>203</v>
      </c>
      <c r="B552" s="2" t="s">
        <v>36</v>
      </c>
      <c r="C552" s="2" t="s">
        <v>6</v>
      </c>
      <c r="D552" s="2" t="s">
        <v>6</v>
      </c>
      <c r="E552" s="2" t="s">
        <v>474</v>
      </c>
      <c r="F552" s="52"/>
      <c r="G552" s="53">
        <f>G553</f>
        <v>5159</v>
      </c>
    </row>
    <row r="553" spans="1:7" s="76" customFormat="1" ht="15.75">
      <c r="A553" s="265" t="s">
        <v>442</v>
      </c>
      <c r="B553" s="52" t="s">
        <v>36</v>
      </c>
      <c r="C553" s="52" t="s">
        <v>6</v>
      </c>
      <c r="D553" s="52" t="s">
        <v>6</v>
      </c>
      <c r="E553" s="52" t="s">
        <v>474</v>
      </c>
      <c r="F553" s="52" t="s">
        <v>63</v>
      </c>
      <c r="G553" s="14">
        <v>5159</v>
      </c>
    </row>
    <row r="554" spans="1:7" s="76" customFormat="1" ht="53.25" customHeight="1">
      <c r="A554" s="19" t="s">
        <v>531</v>
      </c>
      <c r="B554" s="2" t="s">
        <v>36</v>
      </c>
      <c r="C554" s="2" t="s">
        <v>6</v>
      </c>
      <c r="D554" s="2" t="s">
        <v>6</v>
      </c>
      <c r="E554" s="2" t="s">
        <v>526</v>
      </c>
      <c r="F554" s="52"/>
      <c r="G554" s="53">
        <f>G555</f>
        <v>5322.5</v>
      </c>
    </row>
    <row r="555" spans="1:7" s="76" customFormat="1" ht="15.75">
      <c r="A555" s="265" t="s">
        <v>442</v>
      </c>
      <c r="B555" s="52" t="s">
        <v>36</v>
      </c>
      <c r="C555" s="52" t="s">
        <v>6</v>
      </c>
      <c r="D555" s="52" t="s">
        <v>6</v>
      </c>
      <c r="E555" s="52" t="s">
        <v>526</v>
      </c>
      <c r="F555" s="52" t="s">
        <v>63</v>
      </c>
      <c r="G555" s="14">
        <v>5322.5</v>
      </c>
    </row>
    <row r="556" spans="1:7" s="76" customFormat="1" ht="31.5">
      <c r="A556" s="19" t="s">
        <v>528</v>
      </c>
      <c r="B556" s="2" t="s">
        <v>36</v>
      </c>
      <c r="C556" s="2" t="s">
        <v>6</v>
      </c>
      <c r="D556" s="2" t="s">
        <v>6</v>
      </c>
      <c r="E556" s="2" t="s">
        <v>527</v>
      </c>
      <c r="F556" s="52"/>
      <c r="G556" s="53">
        <f>G557</f>
        <v>1330.6</v>
      </c>
    </row>
    <row r="557" spans="1:7" s="76" customFormat="1" ht="15.75">
      <c r="A557" s="265" t="s">
        <v>442</v>
      </c>
      <c r="B557" s="52" t="s">
        <v>36</v>
      </c>
      <c r="C557" s="52" t="s">
        <v>6</v>
      </c>
      <c r="D557" s="52" t="s">
        <v>6</v>
      </c>
      <c r="E557" s="52" t="s">
        <v>527</v>
      </c>
      <c r="F557" s="52" t="s">
        <v>63</v>
      </c>
      <c r="G557" s="14">
        <v>1330.6</v>
      </c>
    </row>
    <row r="558" spans="1:7" s="76" customFormat="1" ht="18.75">
      <c r="A558" s="50" t="s">
        <v>31</v>
      </c>
      <c r="B558" s="55" t="s">
        <v>36</v>
      </c>
      <c r="C558" s="55" t="s">
        <v>6</v>
      </c>
      <c r="D558" s="55" t="s">
        <v>26</v>
      </c>
      <c r="E558" s="55"/>
      <c r="F558" s="55"/>
      <c r="G558" s="60">
        <f>G559</f>
        <v>2150</v>
      </c>
    </row>
    <row r="559" spans="1:7" s="76" customFormat="1" ht="31.5">
      <c r="A559" s="236" t="s">
        <v>214</v>
      </c>
      <c r="B559" s="2" t="s">
        <v>36</v>
      </c>
      <c r="C559" s="2" t="s">
        <v>6</v>
      </c>
      <c r="D559" s="2" t="s">
        <v>26</v>
      </c>
      <c r="E559" s="246" t="s">
        <v>213</v>
      </c>
      <c r="F559" s="2"/>
      <c r="G559" s="53">
        <f>G560</f>
        <v>2150</v>
      </c>
    </row>
    <row r="560" spans="1:7" s="76" customFormat="1" ht="31.5">
      <c r="A560" s="247" t="s">
        <v>381</v>
      </c>
      <c r="B560" s="2" t="s">
        <v>36</v>
      </c>
      <c r="C560" s="2" t="s">
        <v>6</v>
      </c>
      <c r="D560" s="2" t="s">
        <v>26</v>
      </c>
      <c r="E560" s="246" t="s">
        <v>223</v>
      </c>
      <c r="F560" s="2"/>
      <c r="G560" s="53">
        <f>G561</f>
        <v>2150</v>
      </c>
    </row>
    <row r="561" spans="1:7" s="76" customFormat="1" ht="15.75">
      <c r="A561" s="247" t="s">
        <v>468</v>
      </c>
      <c r="B561" s="2" t="s">
        <v>36</v>
      </c>
      <c r="C561" s="2" t="s">
        <v>6</v>
      </c>
      <c r="D561" s="2" t="s">
        <v>26</v>
      </c>
      <c r="E561" s="246" t="s">
        <v>467</v>
      </c>
      <c r="F561" s="2"/>
      <c r="G561" s="53">
        <f>G562</f>
        <v>2150</v>
      </c>
    </row>
    <row r="562" spans="1:7" s="76" customFormat="1" ht="15.75">
      <c r="A562" s="5" t="s">
        <v>521</v>
      </c>
      <c r="B562" s="2" t="s">
        <v>36</v>
      </c>
      <c r="C562" s="2" t="s">
        <v>6</v>
      </c>
      <c r="D562" s="2" t="s">
        <v>26</v>
      </c>
      <c r="E562" s="246" t="s">
        <v>520</v>
      </c>
      <c r="F562" s="2"/>
      <c r="G562" s="53">
        <f>G563</f>
        <v>2150</v>
      </c>
    </row>
    <row r="563" spans="1:7" s="76" customFormat="1" ht="15.75">
      <c r="A563" s="54" t="s">
        <v>182</v>
      </c>
      <c r="B563" s="52" t="s">
        <v>36</v>
      </c>
      <c r="C563" s="52" t="s">
        <v>6</v>
      </c>
      <c r="D563" s="52" t="s">
        <v>26</v>
      </c>
      <c r="E563" s="245" t="s">
        <v>520</v>
      </c>
      <c r="F563" s="52" t="s">
        <v>66</v>
      </c>
      <c r="G563" s="14">
        <v>2150</v>
      </c>
    </row>
    <row r="564" spans="1:7" ht="18.75">
      <c r="A564" s="92" t="s">
        <v>59</v>
      </c>
      <c r="B564" s="150" t="s">
        <v>36</v>
      </c>
      <c r="C564" s="150" t="s">
        <v>2</v>
      </c>
      <c r="D564" s="150"/>
      <c r="E564" s="150"/>
      <c r="F564" s="150"/>
      <c r="G564" s="151">
        <f>G565</f>
        <v>15306</v>
      </c>
    </row>
    <row r="565" spans="1:7" ht="18.75">
      <c r="A565" s="160" t="s">
        <v>0</v>
      </c>
      <c r="B565" s="150" t="s">
        <v>36</v>
      </c>
      <c r="C565" s="150" t="s">
        <v>2</v>
      </c>
      <c r="D565" s="150" t="s">
        <v>3</v>
      </c>
      <c r="E565" s="108"/>
      <c r="F565" s="108"/>
      <c r="G565" s="151">
        <f>G566</f>
        <v>15306</v>
      </c>
    </row>
    <row r="566" spans="1:7" ht="47.25">
      <c r="A566" s="90" t="s">
        <v>449</v>
      </c>
      <c r="B566" s="79" t="s">
        <v>36</v>
      </c>
      <c r="C566" s="79" t="s">
        <v>2</v>
      </c>
      <c r="D566" s="79" t="s">
        <v>3</v>
      </c>
      <c r="E566" s="79" t="s">
        <v>248</v>
      </c>
      <c r="F566" s="79"/>
      <c r="G566" s="276">
        <f>G567+G572</f>
        <v>15306</v>
      </c>
    </row>
    <row r="567" spans="1:7" ht="31.5">
      <c r="A567" s="187" t="s">
        <v>105</v>
      </c>
      <c r="B567" s="79" t="s">
        <v>36</v>
      </c>
      <c r="C567" s="79" t="s">
        <v>2</v>
      </c>
      <c r="D567" s="79" t="s">
        <v>3</v>
      </c>
      <c r="E567" s="79" t="s">
        <v>249</v>
      </c>
      <c r="F567" s="79"/>
      <c r="G567" s="276">
        <f>G568+G570</f>
        <v>14656</v>
      </c>
    </row>
    <row r="568" spans="1:7" ht="15.75">
      <c r="A568" s="187" t="s">
        <v>106</v>
      </c>
      <c r="B568" s="79" t="s">
        <v>36</v>
      </c>
      <c r="C568" s="79" t="s">
        <v>2</v>
      </c>
      <c r="D568" s="79" t="s">
        <v>3</v>
      </c>
      <c r="E568" s="79" t="s">
        <v>250</v>
      </c>
      <c r="F568" s="79"/>
      <c r="G568" s="276">
        <f>G569</f>
        <v>7349.9</v>
      </c>
    </row>
    <row r="569" spans="1:7" ht="15.75">
      <c r="A569" s="224" t="s">
        <v>442</v>
      </c>
      <c r="B569" s="108" t="s">
        <v>36</v>
      </c>
      <c r="C569" s="108" t="s">
        <v>2</v>
      </c>
      <c r="D569" s="108" t="s">
        <v>3</v>
      </c>
      <c r="E569" s="108" t="s">
        <v>250</v>
      </c>
      <c r="F569" s="108" t="s">
        <v>63</v>
      </c>
      <c r="G569" s="78">
        <v>7349.9</v>
      </c>
    </row>
    <row r="570" spans="1:7" ht="15.75">
      <c r="A570" s="146" t="s">
        <v>378</v>
      </c>
      <c r="B570" s="79" t="s">
        <v>36</v>
      </c>
      <c r="C570" s="79" t="s">
        <v>2</v>
      </c>
      <c r="D570" s="79" t="s">
        <v>3</v>
      </c>
      <c r="E570" s="79" t="s">
        <v>380</v>
      </c>
      <c r="F570" s="79"/>
      <c r="G570" s="276">
        <f>G571</f>
        <v>7306.1</v>
      </c>
    </row>
    <row r="571" spans="1:7" ht="15.75">
      <c r="A571" s="224" t="s">
        <v>442</v>
      </c>
      <c r="B571" s="108" t="s">
        <v>36</v>
      </c>
      <c r="C571" s="108" t="s">
        <v>2</v>
      </c>
      <c r="D571" s="108" t="s">
        <v>3</v>
      </c>
      <c r="E571" s="108" t="s">
        <v>380</v>
      </c>
      <c r="F571" s="108" t="s">
        <v>63</v>
      </c>
      <c r="G571" s="78">
        <v>7306.1</v>
      </c>
    </row>
    <row r="572" spans="1:7" ht="31.5">
      <c r="A572" s="167" t="s">
        <v>377</v>
      </c>
      <c r="B572" s="79" t="s">
        <v>36</v>
      </c>
      <c r="C572" s="79" t="s">
        <v>2</v>
      </c>
      <c r="D572" s="79" t="s">
        <v>3</v>
      </c>
      <c r="E572" s="79" t="s">
        <v>366</v>
      </c>
      <c r="F572" s="79"/>
      <c r="G572" s="276">
        <f>G573</f>
        <v>650</v>
      </c>
    </row>
    <row r="573" spans="1:7" ht="31.5">
      <c r="A573" s="279" t="s">
        <v>453</v>
      </c>
      <c r="B573" s="2" t="s">
        <v>36</v>
      </c>
      <c r="C573" s="2" t="s">
        <v>2</v>
      </c>
      <c r="D573" s="2" t="s">
        <v>3</v>
      </c>
      <c r="E573" s="79" t="s">
        <v>379</v>
      </c>
      <c r="F573" s="31"/>
      <c r="G573" s="20">
        <f>G574+G575</f>
        <v>650</v>
      </c>
    </row>
    <row r="574" spans="1:7" s="1" customFormat="1" ht="15.75">
      <c r="A574" s="224" t="s">
        <v>442</v>
      </c>
      <c r="B574" s="52" t="s">
        <v>36</v>
      </c>
      <c r="C574" s="52" t="s">
        <v>2</v>
      </c>
      <c r="D574" s="52" t="s">
        <v>3</v>
      </c>
      <c r="E574" s="108" t="s">
        <v>379</v>
      </c>
      <c r="F574" s="108" t="s">
        <v>63</v>
      </c>
      <c r="G574" s="14">
        <v>150</v>
      </c>
    </row>
    <row r="575" spans="1:7" s="1" customFormat="1" ht="15.75">
      <c r="A575" s="89" t="s">
        <v>182</v>
      </c>
      <c r="B575" s="52" t="s">
        <v>36</v>
      </c>
      <c r="C575" s="52" t="s">
        <v>2</v>
      </c>
      <c r="D575" s="52" t="s">
        <v>3</v>
      </c>
      <c r="E575" s="108" t="s">
        <v>379</v>
      </c>
      <c r="F575" s="108" t="s">
        <v>66</v>
      </c>
      <c r="G575" s="14">
        <v>500</v>
      </c>
    </row>
    <row r="576" spans="1:7" s="1" customFormat="1" ht="18.75">
      <c r="A576" s="102" t="s">
        <v>155</v>
      </c>
      <c r="B576" s="55" t="s">
        <v>36</v>
      </c>
      <c r="C576" s="55" t="s">
        <v>26</v>
      </c>
      <c r="D576" s="55"/>
      <c r="E576" s="55"/>
      <c r="F576" s="55"/>
      <c r="G576" s="60">
        <f aca="true" t="shared" si="0" ref="G576:G581">G577</f>
        <v>1954.1</v>
      </c>
    </row>
    <row r="577" spans="1:7" s="1" customFormat="1" ht="18.75">
      <c r="A577" s="92" t="s">
        <v>156</v>
      </c>
      <c r="B577" s="55" t="s">
        <v>36</v>
      </c>
      <c r="C577" s="55" t="s">
        <v>26</v>
      </c>
      <c r="D577" s="55" t="s">
        <v>26</v>
      </c>
      <c r="E577" s="55"/>
      <c r="F577" s="55"/>
      <c r="G577" s="60">
        <f t="shared" si="0"/>
        <v>1954.1</v>
      </c>
    </row>
    <row r="578" spans="1:7" s="1" customFormat="1" ht="31.5">
      <c r="A578" s="85" t="s">
        <v>214</v>
      </c>
      <c r="B578" s="2" t="s">
        <v>36</v>
      </c>
      <c r="C578" s="2" t="s">
        <v>26</v>
      </c>
      <c r="D578" s="2" t="s">
        <v>26</v>
      </c>
      <c r="E578" s="2" t="s">
        <v>213</v>
      </c>
      <c r="F578" s="2"/>
      <c r="G578" s="53">
        <f t="shared" si="0"/>
        <v>1954.1</v>
      </c>
    </row>
    <row r="579" spans="1:7" s="1" customFormat="1" ht="31.5">
      <c r="A579" s="87" t="s">
        <v>381</v>
      </c>
      <c r="B579" s="2" t="s">
        <v>36</v>
      </c>
      <c r="C579" s="2" t="s">
        <v>26</v>
      </c>
      <c r="D579" s="2" t="s">
        <v>26</v>
      </c>
      <c r="E579" s="2" t="s">
        <v>223</v>
      </c>
      <c r="F579" s="2"/>
      <c r="G579" s="53">
        <f t="shared" si="0"/>
        <v>1954.1</v>
      </c>
    </row>
    <row r="580" spans="1:7" s="1" customFormat="1" ht="31.5">
      <c r="A580" s="87" t="s">
        <v>119</v>
      </c>
      <c r="B580" s="2" t="s">
        <v>36</v>
      </c>
      <c r="C580" s="2" t="s">
        <v>26</v>
      </c>
      <c r="D580" s="2" t="s">
        <v>26</v>
      </c>
      <c r="E580" s="2" t="s">
        <v>224</v>
      </c>
      <c r="F580" s="2"/>
      <c r="G580" s="53">
        <f t="shared" si="0"/>
        <v>1954.1</v>
      </c>
    </row>
    <row r="581" spans="1:7" s="1" customFormat="1" ht="37.5" customHeight="1">
      <c r="A581" s="170" t="s">
        <v>221</v>
      </c>
      <c r="B581" s="2" t="s">
        <v>36</v>
      </c>
      <c r="C581" s="2" t="s">
        <v>26</v>
      </c>
      <c r="D581" s="2" t="s">
        <v>26</v>
      </c>
      <c r="E581" s="2" t="s">
        <v>225</v>
      </c>
      <c r="F581" s="2"/>
      <c r="G581" s="53">
        <f t="shared" si="0"/>
        <v>1954.1</v>
      </c>
    </row>
    <row r="582" spans="1:7" s="1" customFormat="1" ht="15.75">
      <c r="A582" s="29" t="s">
        <v>68</v>
      </c>
      <c r="B582" s="52" t="s">
        <v>36</v>
      </c>
      <c r="C582" s="52" t="s">
        <v>26</v>
      </c>
      <c r="D582" s="52" t="s">
        <v>26</v>
      </c>
      <c r="E582" s="52" t="s">
        <v>225</v>
      </c>
      <c r="F582" s="52" t="s">
        <v>67</v>
      </c>
      <c r="G582" s="14">
        <v>1954.1</v>
      </c>
    </row>
    <row r="583" spans="1:7" ht="18.75">
      <c r="A583" s="38" t="s">
        <v>27</v>
      </c>
      <c r="B583" s="39" t="s">
        <v>36</v>
      </c>
      <c r="C583" s="39" t="s">
        <v>28</v>
      </c>
      <c r="D583" s="39"/>
      <c r="E583" s="39"/>
      <c r="F583" s="39"/>
      <c r="G583" s="25">
        <f>G584+G590+G610</f>
        <v>33380.9</v>
      </c>
    </row>
    <row r="584" spans="1:7" ht="18.75">
      <c r="A584" s="38" t="s">
        <v>29</v>
      </c>
      <c r="B584" s="39" t="s">
        <v>36</v>
      </c>
      <c r="C584" s="39" t="s">
        <v>28</v>
      </c>
      <c r="D584" s="39" t="s">
        <v>3</v>
      </c>
      <c r="E584" s="39"/>
      <c r="F584" s="39"/>
      <c r="G584" s="25">
        <f>G585</f>
        <v>2605.2</v>
      </c>
    </row>
    <row r="585" spans="1:7" ht="15.75">
      <c r="A585" s="95" t="s">
        <v>76</v>
      </c>
      <c r="B585" s="31" t="s">
        <v>36</v>
      </c>
      <c r="C585" s="31" t="s">
        <v>28</v>
      </c>
      <c r="D585" s="31" t="s">
        <v>3</v>
      </c>
      <c r="E585" s="31" t="s">
        <v>300</v>
      </c>
      <c r="F585" s="31"/>
      <c r="G585" s="20">
        <f>G586</f>
        <v>2605.2</v>
      </c>
    </row>
    <row r="586" spans="1:7" ht="15.75">
      <c r="A586" s="95" t="s">
        <v>129</v>
      </c>
      <c r="B586" s="31" t="s">
        <v>36</v>
      </c>
      <c r="C586" s="31" t="s">
        <v>28</v>
      </c>
      <c r="D586" s="31" t="s">
        <v>3</v>
      </c>
      <c r="E586" s="31" t="s">
        <v>301</v>
      </c>
      <c r="F586" s="31"/>
      <c r="G586" s="20">
        <f>G587</f>
        <v>2605.2</v>
      </c>
    </row>
    <row r="587" spans="1:7" ht="31.5">
      <c r="A587" s="93" t="s">
        <v>199</v>
      </c>
      <c r="B587" s="31" t="s">
        <v>36</v>
      </c>
      <c r="C587" s="31" t="s">
        <v>28</v>
      </c>
      <c r="D587" s="31" t="s">
        <v>3</v>
      </c>
      <c r="E587" s="31" t="s">
        <v>382</v>
      </c>
      <c r="F587" s="31"/>
      <c r="G587" s="20">
        <f>G589+G588</f>
        <v>2605.2</v>
      </c>
    </row>
    <row r="588" spans="1:7" ht="15.75">
      <c r="A588" s="224" t="s">
        <v>442</v>
      </c>
      <c r="B588" s="30" t="s">
        <v>36</v>
      </c>
      <c r="C588" s="30" t="s">
        <v>28</v>
      </c>
      <c r="D588" s="30" t="s">
        <v>3</v>
      </c>
      <c r="E588" s="30" t="s">
        <v>382</v>
      </c>
      <c r="F588" s="30" t="s">
        <v>63</v>
      </c>
      <c r="G588" s="24">
        <v>8</v>
      </c>
    </row>
    <row r="589" spans="1:7" s="76" customFormat="1" ht="15.75">
      <c r="A589" s="29" t="s">
        <v>68</v>
      </c>
      <c r="B589" s="30" t="s">
        <v>36</v>
      </c>
      <c r="C589" s="30" t="s">
        <v>28</v>
      </c>
      <c r="D589" s="30" t="s">
        <v>3</v>
      </c>
      <c r="E589" s="30" t="s">
        <v>382</v>
      </c>
      <c r="F589" s="30" t="s">
        <v>67</v>
      </c>
      <c r="G589" s="24">
        <v>2597.2</v>
      </c>
    </row>
    <row r="590" spans="1:7" ht="18.75">
      <c r="A590" s="50" t="s">
        <v>30</v>
      </c>
      <c r="B590" s="39" t="s">
        <v>36</v>
      </c>
      <c r="C590" s="39" t="s">
        <v>28</v>
      </c>
      <c r="D590" s="39" t="s">
        <v>17</v>
      </c>
      <c r="E590" s="39"/>
      <c r="F590" s="39"/>
      <c r="G590" s="25">
        <f>G591+G599</f>
        <v>28487.2</v>
      </c>
    </row>
    <row r="591" spans="1:7" ht="15.75">
      <c r="A591" s="100" t="s">
        <v>151</v>
      </c>
      <c r="B591" s="79" t="s">
        <v>36</v>
      </c>
      <c r="C591" s="79" t="s">
        <v>28</v>
      </c>
      <c r="D591" s="79" t="s">
        <v>17</v>
      </c>
      <c r="E591" s="79" t="s">
        <v>383</v>
      </c>
      <c r="F591" s="79"/>
      <c r="G591" s="276">
        <f>G592</f>
        <v>3686.9</v>
      </c>
    </row>
    <row r="592" spans="1:7" ht="31.5">
      <c r="A592" s="99" t="s">
        <v>152</v>
      </c>
      <c r="B592" s="79" t="s">
        <v>36</v>
      </c>
      <c r="C592" s="79" t="s">
        <v>28</v>
      </c>
      <c r="D592" s="79" t="s">
        <v>17</v>
      </c>
      <c r="E592" s="79" t="s">
        <v>384</v>
      </c>
      <c r="F592" s="79"/>
      <c r="G592" s="276">
        <f>G597+G593+G595</f>
        <v>3686.9</v>
      </c>
    </row>
    <row r="593" spans="1:7" ht="31.5">
      <c r="A593" s="280" t="s">
        <v>537</v>
      </c>
      <c r="B593" s="79" t="s">
        <v>36</v>
      </c>
      <c r="C593" s="79" t="s">
        <v>28</v>
      </c>
      <c r="D593" s="79" t="s">
        <v>17</v>
      </c>
      <c r="E593" s="281" t="s">
        <v>539</v>
      </c>
      <c r="F593" s="79"/>
      <c r="G593" s="276">
        <f>G594</f>
        <v>1247.8</v>
      </c>
    </row>
    <row r="594" spans="1:7" ht="15.75">
      <c r="A594" s="54" t="s">
        <v>68</v>
      </c>
      <c r="B594" s="108" t="s">
        <v>36</v>
      </c>
      <c r="C594" s="108" t="s">
        <v>28</v>
      </c>
      <c r="D594" s="108" t="s">
        <v>17</v>
      </c>
      <c r="E594" s="282" t="s">
        <v>539</v>
      </c>
      <c r="F594" s="108" t="s">
        <v>67</v>
      </c>
      <c r="G594" s="78">
        <v>1247.8</v>
      </c>
    </row>
    <row r="595" spans="1:7" ht="31.5">
      <c r="A595" s="280" t="s">
        <v>538</v>
      </c>
      <c r="B595" s="79" t="s">
        <v>36</v>
      </c>
      <c r="C595" s="79" t="s">
        <v>28</v>
      </c>
      <c r="D595" s="79" t="s">
        <v>17</v>
      </c>
      <c r="E595" s="281" t="s">
        <v>386</v>
      </c>
      <c r="F595" s="79"/>
      <c r="G595" s="276">
        <f>G596</f>
        <v>1547.9</v>
      </c>
    </row>
    <row r="596" spans="1:7" ht="15.75">
      <c r="A596" s="54" t="s">
        <v>68</v>
      </c>
      <c r="B596" s="108" t="s">
        <v>36</v>
      </c>
      <c r="C596" s="108" t="s">
        <v>28</v>
      </c>
      <c r="D596" s="108" t="s">
        <v>17</v>
      </c>
      <c r="E596" s="282" t="s">
        <v>386</v>
      </c>
      <c r="F596" s="108" t="s">
        <v>67</v>
      </c>
      <c r="G596" s="78">
        <v>1547.9</v>
      </c>
    </row>
    <row r="597" spans="1:7" ht="36" customHeight="1">
      <c r="A597" s="19" t="s">
        <v>540</v>
      </c>
      <c r="B597" s="79" t="s">
        <v>36</v>
      </c>
      <c r="C597" s="79" t="s">
        <v>28</v>
      </c>
      <c r="D597" s="79" t="s">
        <v>17</v>
      </c>
      <c r="E597" s="283" t="s">
        <v>541</v>
      </c>
      <c r="F597" s="79"/>
      <c r="G597" s="276">
        <f>G598</f>
        <v>891.2</v>
      </c>
    </row>
    <row r="598" spans="1:7" ht="15.75">
      <c r="A598" s="54" t="s">
        <v>68</v>
      </c>
      <c r="B598" s="108" t="s">
        <v>36</v>
      </c>
      <c r="C598" s="108" t="s">
        <v>28</v>
      </c>
      <c r="D598" s="108" t="s">
        <v>17</v>
      </c>
      <c r="E598" s="284" t="s">
        <v>541</v>
      </c>
      <c r="F598" s="30" t="s">
        <v>67</v>
      </c>
      <c r="G598" s="24">
        <v>891.2</v>
      </c>
    </row>
    <row r="599" spans="1:7" ht="18.75">
      <c r="A599" s="100" t="s">
        <v>76</v>
      </c>
      <c r="B599" s="79" t="s">
        <v>36</v>
      </c>
      <c r="C599" s="79" t="s">
        <v>28</v>
      </c>
      <c r="D599" s="79" t="s">
        <v>17</v>
      </c>
      <c r="E599" s="79" t="s">
        <v>300</v>
      </c>
      <c r="F599" s="150"/>
      <c r="G599" s="276">
        <f>G600+G603</f>
        <v>24800.3</v>
      </c>
    </row>
    <row r="600" spans="1:7" ht="18.75">
      <c r="A600" s="100" t="s">
        <v>129</v>
      </c>
      <c r="B600" s="79" t="s">
        <v>36</v>
      </c>
      <c r="C600" s="79" t="s">
        <v>28</v>
      </c>
      <c r="D600" s="79" t="s">
        <v>17</v>
      </c>
      <c r="E600" s="79" t="s">
        <v>301</v>
      </c>
      <c r="F600" s="150"/>
      <c r="G600" s="276">
        <f>G601</f>
        <v>200</v>
      </c>
    </row>
    <row r="601" spans="1:7" s="37" customFormat="1" ht="31.5">
      <c r="A601" s="66" t="s">
        <v>130</v>
      </c>
      <c r="B601" s="31" t="s">
        <v>36</v>
      </c>
      <c r="C601" s="31" t="s">
        <v>28</v>
      </c>
      <c r="D601" s="31" t="s">
        <v>17</v>
      </c>
      <c r="E601" s="31" t="s">
        <v>302</v>
      </c>
      <c r="F601" s="31"/>
      <c r="G601" s="20">
        <f>G602</f>
        <v>200</v>
      </c>
    </row>
    <row r="602" spans="1:7" s="71" customFormat="1" ht="34.5" customHeight="1">
      <c r="A602" s="47" t="s">
        <v>100</v>
      </c>
      <c r="B602" s="52" t="s">
        <v>36</v>
      </c>
      <c r="C602" s="52" t="s">
        <v>28</v>
      </c>
      <c r="D602" s="52" t="s">
        <v>17</v>
      </c>
      <c r="E602" s="52" t="s">
        <v>302</v>
      </c>
      <c r="F602" s="52" t="s">
        <v>62</v>
      </c>
      <c r="G602" s="14">
        <v>200</v>
      </c>
    </row>
    <row r="603" spans="1:7" s="37" customFormat="1" ht="15.75">
      <c r="A603" s="100" t="s">
        <v>183</v>
      </c>
      <c r="B603" s="31" t="s">
        <v>36</v>
      </c>
      <c r="C603" s="31" t="s">
        <v>28</v>
      </c>
      <c r="D603" s="31" t="s">
        <v>17</v>
      </c>
      <c r="E603" s="72" t="s">
        <v>303</v>
      </c>
      <c r="F603" s="31"/>
      <c r="G603" s="20">
        <f>G604+G607</f>
        <v>24600.3</v>
      </c>
    </row>
    <row r="604" spans="1:7" s="37" customFormat="1" ht="47.25">
      <c r="A604" s="143" t="s">
        <v>91</v>
      </c>
      <c r="B604" s="31" t="s">
        <v>36</v>
      </c>
      <c r="C604" s="31" t="s">
        <v>28</v>
      </c>
      <c r="D604" s="31" t="s">
        <v>17</v>
      </c>
      <c r="E604" s="72" t="s">
        <v>387</v>
      </c>
      <c r="F604" s="31"/>
      <c r="G604" s="20">
        <f>G605+G606</f>
        <v>1600.3</v>
      </c>
    </row>
    <row r="605" spans="1:7" s="37" customFormat="1" ht="31.5" customHeight="1">
      <c r="A605" s="47" t="s">
        <v>100</v>
      </c>
      <c r="B605" s="30" t="s">
        <v>36</v>
      </c>
      <c r="C605" s="30" t="s">
        <v>28</v>
      </c>
      <c r="D605" s="30" t="s">
        <v>17</v>
      </c>
      <c r="E605" s="110" t="s">
        <v>387</v>
      </c>
      <c r="F605" s="30" t="s">
        <v>62</v>
      </c>
      <c r="G605" s="24">
        <v>1524.1</v>
      </c>
    </row>
    <row r="606" spans="1:7" s="37" customFormat="1" ht="15.75">
      <c r="A606" s="224" t="s">
        <v>442</v>
      </c>
      <c r="B606" s="30" t="s">
        <v>36</v>
      </c>
      <c r="C606" s="30" t="s">
        <v>28</v>
      </c>
      <c r="D606" s="30" t="s">
        <v>17</v>
      </c>
      <c r="E606" s="110" t="s">
        <v>387</v>
      </c>
      <c r="F606" s="30" t="s">
        <v>63</v>
      </c>
      <c r="G606" s="24">
        <v>76.2</v>
      </c>
    </row>
    <row r="607" spans="1:7" s="37" customFormat="1" ht="15.75">
      <c r="A607" s="87" t="s">
        <v>92</v>
      </c>
      <c r="B607" s="31" t="s">
        <v>36</v>
      </c>
      <c r="C607" s="31" t="s">
        <v>28</v>
      </c>
      <c r="D607" s="31" t="s">
        <v>17</v>
      </c>
      <c r="E607" s="72" t="s">
        <v>388</v>
      </c>
      <c r="F607" s="31"/>
      <c r="G607" s="20">
        <f>G608+G609</f>
        <v>23000</v>
      </c>
    </row>
    <row r="608" spans="1:7" s="37" customFormat="1" ht="15.75">
      <c r="A608" s="224" t="s">
        <v>442</v>
      </c>
      <c r="B608" s="30" t="s">
        <v>36</v>
      </c>
      <c r="C608" s="30" t="s">
        <v>28</v>
      </c>
      <c r="D608" s="30" t="s">
        <v>17</v>
      </c>
      <c r="E608" s="110" t="s">
        <v>388</v>
      </c>
      <c r="F608" s="30" t="s">
        <v>63</v>
      </c>
      <c r="G608" s="24">
        <v>300</v>
      </c>
    </row>
    <row r="609" spans="1:7" s="37" customFormat="1" ht="15.75">
      <c r="A609" s="29" t="s">
        <v>68</v>
      </c>
      <c r="B609" s="30" t="s">
        <v>36</v>
      </c>
      <c r="C609" s="30" t="s">
        <v>28</v>
      </c>
      <c r="D609" s="30" t="s">
        <v>17</v>
      </c>
      <c r="E609" s="110" t="s">
        <v>388</v>
      </c>
      <c r="F609" s="30" t="s">
        <v>67</v>
      </c>
      <c r="G609" s="24">
        <v>22700</v>
      </c>
    </row>
    <row r="610" spans="1:7" s="1" customFormat="1" ht="18.75">
      <c r="A610" s="56" t="s">
        <v>45</v>
      </c>
      <c r="B610" s="55" t="s">
        <v>36</v>
      </c>
      <c r="C610" s="55" t="s">
        <v>28</v>
      </c>
      <c r="D610" s="55" t="s">
        <v>1</v>
      </c>
      <c r="E610" s="55"/>
      <c r="F610" s="55"/>
      <c r="G610" s="60">
        <f>G633+G616+G611</f>
        <v>2288.5</v>
      </c>
    </row>
    <row r="611" spans="1:7" s="1" customFormat="1" ht="48">
      <c r="A611" s="90" t="s">
        <v>215</v>
      </c>
      <c r="B611" s="32" t="s">
        <v>36</v>
      </c>
      <c r="C611" s="31" t="s">
        <v>28</v>
      </c>
      <c r="D611" s="31" t="s">
        <v>1</v>
      </c>
      <c r="E611" s="31" t="s">
        <v>320</v>
      </c>
      <c r="F611" s="55"/>
      <c r="G611" s="53">
        <f>G612</f>
        <v>75</v>
      </c>
    </row>
    <row r="612" spans="1:7" s="1" customFormat="1" ht="32.25">
      <c r="A612" s="90" t="s">
        <v>162</v>
      </c>
      <c r="B612" s="32" t="s">
        <v>36</v>
      </c>
      <c r="C612" s="31" t="s">
        <v>28</v>
      </c>
      <c r="D612" s="31" t="s">
        <v>1</v>
      </c>
      <c r="E612" s="31" t="s">
        <v>398</v>
      </c>
      <c r="F612" s="55"/>
      <c r="G612" s="53">
        <f>G613</f>
        <v>75</v>
      </c>
    </row>
    <row r="613" spans="1:7" s="1" customFormat="1" ht="48">
      <c r="A613" s="93" t="s">
        <v>167</v>
      </c>
      <c r="B613" s="58">
        <v>904</v>
      </c>
      <c r="C613" s="2" t="s">
        <v>28</v>
      </c>
      <c r="D613" s="2" t="s">
        <v>1</v>
      </c>
      <c r="E613" s="2" t="s">
        <v>404</v>
      </c>
      <c r="F613" s="55"/>
      <c r="G613" s="53">
        <f>G614</f>
        <v>75</v>
      </c>
    </row>
    <row r="614" spans="1:7" s="1" customFormat="1" ht="32.25">
      <c r="A614" s="90" t="s">
        <v>173</v>
      </c>
      <c r="B614" s="59" t="s">
        <v>36</v>
      </c>
      <c r="C614" s="2" t="s">
        <v>28</v>
      </c>
      <c r="D614" s="2" t="s">
        <v>1</v>
      </c>
      <c r="E614" s="2" t="s">
        <v>405</v>
      </c>
      <c r="F614" s="55"/>
      <c r="G614" s="53">
        <f>G615</f>
        <v>75</v>
      </c>
    </row>
    <row r="615" spans="1:7" s="1" customFormat="1" ht="15.75">
      <c r="A615" s="29" t="s">
        <v>68</v>
      </c>
      <c r="B615" s="52" t="s">
        <v>36</v>
      </c>
      <c r="C615" s="52" t="s">
        <v>28</v>
      </c>
      <c r="D615" s="52" t="s">
        <v>1</v>
      </c>
      <c r="E615" s="52" t="s">
        <v>405</v>
      </c>
      <c r="F615" s="52" t="s">
        <v>67</v>
      </c>
      <c r="G615" s="14">
        <v>75</v>
      </c>
    </row>
    <row r="616" spans="1:7" s="1" customFormat="1" ht="15.75">
      <c r="A616" s="238" t="s">
        <v>512</v>
      </c>
      <c r="B616" s="2" t="s">
        <v>36</v>
      </c>
      <c r="C616" s="2" t="s">
        <v>28</v>
      </c>
      <c r="D616" s="2" t="s">
        <v>1</v>
      </c>
      <c r="E616" s="2" t="s">
        <v>475</v>
      </c>
      <c r="F616" s="2"/>
      <c r="G616" s="53">
        <f>G617+G622+G627+G630</f>
        <v>537</v>
      </c>
    </row>
    <row r="617" spans="1:7" s="1" customFormat="1" ht="47.25">
      <c r="A617" s="239" t="s">
        <v>486</v>
      </c>
      <c r="B617" s="2" t="s">
        <v>36</v>
      </c>
      <c r="C617" s="2" t="s">
        <v>28</v>
      </c>
      <c r="D617" s="2" t="s">
        <v>1</v>
      </c>
      <c r="E617" s="2" t="s">
        <v>476</v>
      </c>
      <c r="F617" s="2"/>
      <c r="G617" s="53">
        <f>G618+G620</f>
        <v>107</v>
      </c>
    </row>
    <row r="618" spans="1:7" s="1" customFormat="1" ht="31.5">
      <c r="A618" s="5" t="s">
        <v>487</v>
      </c>
      <c r="B618" s="2" t="s">
        <v>36</v>
      </c>
      <c r="C618" s="2" t="s">
        <v>28</v>
      </c>
      <c r="D618" s="2" t="s">
        <v>1</v>
      </c>
      <c r="E618" s="2" t="s">
        <v>477</v>
      </c>
      <c r="F618" s="2"/>
      <c r="G618" s="53">
        <f>G619</f>
        <v>87</v>
      </c>
    </row>
    <row r="619" spans="1:7" s="1" customFormat="1" ht="15.75">
      <c r="A619" s="265" t="s">
        <v>442</v>
      </c>
      <c r="B619" s="52" t="s">
        <v>36</v>
      </c>
      <c r="C619" s="52" t="s">
        <v>28</v>
      </c>
      <c r="D619" s="52" t="s">
        <v>1</v>
      </c>
      <c r="E619" s="52" t="s">
        <v>477</v>
      </c>
      <c r="F619" s="52" t="s">
        <v>63</v>
      </c>
      <c r="G619" s="14">
        <v>87</v>
      </c>
    </row>
    <row r="620" spans="1:7" s="1" customFormat="1" ht="31.5">
      <c r="A620" s="5" t="s">
        <v>488</v>
      </c>
      <c r="B620" s="2" t="s">
        <v>36</v>
      </c>
      <c r="C620" s="2" t="s">
        <v>28</v>
      </c>
      <c r="D620" s="2" t="s">
        <v>1</v>
      </c>
      <c r="E620" s="2" t="s">
        <v>478</v>
      </c>
      <c r="F620" s="2"/>
      <c r="G620" s="53">
        <f>G621</f>
        <v>20</v>
      </c>
    </row>
    <row r="621" spans="1:7" s="1" customFormat="1" ht="15.75">
      <c r="A621" s="265" t="s">
        <v>442</v>
      </c>
      <c r="B621" s="52" t="s">
        <v>36</v>
      </c>
      <c r="C621" s="52" t="s">
        <v>28</v>
      </c>
      <c r="D621" s="52" t="s">
        <v>1</v>
      </c>
      <c r="E621" s="52" t="s">
        <v>478</v>
      </c>
      <c r="F621" s="52" t="s">
        <v>63</v>
      </c>
      <c r="G621" s="14">
        <v>20</v>
      </c>
    </row>
    <row r="622" spans="1:7" s="1" customFormat="1" ht="31.5">
      <c r="A622" s="239" t="s">
        <v>489</v>
      </c>
      <c r="B622" s="2" t="s">
        <v>36</v>
      </c>
      <c r="C622" s="2" t="s">
        <v>28</v>
      </c>
      <c r="D622" s="2" t="s">
        <v>1</v>
      </c>
      <c r="E622" s="2" t="s">
        <v>479</v>
      </c>
      <c r="F622" s="52"/>
      <c r="G622" s="53">
        <f>G623+G625</f>
        <v>185</v>
      </c>
    </row>
    <row r="623" spans="1:7" s="1" customFormat="1" ht="15.75">
      <c r="A623" s="239" t="s">
        <v>490</v>
      </c>
      <c r="B623" s="2" t="s">
        <v>36</v>
      </c>
      <c r="C623" s="2" t="s">
        <v>28</v>
      </c>
      <c r="D623" s="2" t="s">
        <v>1</v>
      </c>
      <c r="E623" s="2" t="s">
        <v>480</v>
      </c>
      <c r="F623" s="52"/>
      <c r="G623" s="53">
        <f>G624</f>
        <v>85</v>
      </c>
    </row>
    <row r="624" spans="1:7" s="1" customFormat="1" ht="15.75">
      <c r="A624" s="265" t="s">
        <v>442</v>
      </c>
      <c r="B624" s="52" t="s">
        <v>36</v>
      </c>
      <c r="C624" s="52" t="s">
        <v>28</v>
      </c>
      <c r="D624" s="52" t="s">
        <v>1</v>
      </c>
      <c r="E624" s="52" t="s">
        <v>480</v>
      </c>
      <c r="F624" s="52" t="s">
        <v>63</v>
      </c>
      <c r="G624" s="14">
        <v>85</v>
      </c>
    </row>
    <row r="625" spans="1:7" s="1" customFormat="1" ht="22.5" customHeight="1">
      <c r="A625" s="5" t="s">
        <v>496</v>
      </c>
      <c r="B625" s="2" t="s">
        <v>36</v>
      </c>
      <c r="C625" s="2" t="s">
        <v>28</v>
      </c>
      <c r="D625" s="2" t="s">
        <v>1</v>
      </c>
      <c r="E625" s="2" t="s">
        <v>481</v>
      </c>
      <c r="F625" s="2"/>
      <c r="G625" s="53">
        <f>G626</f>
        <v>100</v>
      </c>
    </row>
    <row r="626" spans="1:7" s="1" customFormat="1" ht="15.75">
      <c r="A626" s="265" t="s">
        <v>442</v>
      </c>
      <c r="B626" s="52" t="s">
        <v>36</v>
      </c>
      <c r="C626" s="52" t="s">
        <v>28</v>
      </c>
      <c r="D626" s="52" t="s">
        <v>1</v>
      </c>
      <c r="E626" s="52" t="s">
        <v>481</v>
      </c>
      <c r="F626" s="52" t="s">
        <v>63</v>
      </c>
      <c r="G626" s="14">
        <v>100</v>
      </c>
    </row>
    <row r="627" spans="1:7" s="1" customFormat="1" ht="31.5">
      <c r="A627" s="239" t="s">
        <v>491</v>
      </c>
      <c r="B627" s="2" t="s">
        <v>36</v>
      </c>
      <c r="C627" s="2" t="s">
        <v>28</v>
      </c>
      <c r="D627" s="2" t="s">
        <v>1</v>
      </c>
      <c r="E627" s="2" t="s">
        <v>482</v>
      </c>
      <c r="F627" s="52"/>
      <c r="G627" s="53">
        <f>G628</f>
        <v>95</v>
      </c>
    </row>
    <row r="628" spans="1:7" s="1" customFormat="1" ht="31.5">
      <c r="A628" s="241" t="s">
        <v>221</v>
      </c>
      <c r="B628" s="2" t="s">
        <v>36</v>
      </c>
      <c r="C628" s="2" t="s">
        <v>28</v>
      </c>
      <c r="D628" s="2" t="s">
        <v>1</v>
      </c>
      <c r="E628" s="2" t="s">
        <v>483</v>
      </c>
      <c r="F628" s="52"/>
      <c r="G628" s="53">
        <f>G629</f>
        <v>95</v>
      </c>
    </row>
    <row r="629" spans="1:7" s="1" customFormat="1" ht="15.75">
      <c r="A629" s="265" t="s">
        <v>442</v>
      </c>
      <c r="B629" s="52" t="s">
        <v>36</v>
      </c>
      <c r="C629" s="52" t="s">
        <v>28</v>
      </c>
      <c r="D629" s="52" t="s">
        <v>1</v>
      </c>
      <c r="E629" s="52" t="s">
        <v>483</v>
      </c>
      <c r="F629" s="52" t="s">
        <v>63</v>
      </c>
      <c r="G629" s="14">
        <v>95</v>
      </c>
    </row>
    <row r="630" spans="1:7" s="1" customFormat="1" ht="47.25">
      <c r="A630" s="239" t="s">
        <v>492</v>
      </c>
      <c r="B630" s="2" t="s">
        <v>36</v>
      </c>
      <c r="C630" s="2" t="s">
        <v>28</v>
      </c>
      <c r="D630" s="2" t="s">
        <v>1</v>
      </c>
      <c r="E630" s="2" t="s">
        <v>484</v>
      </c>
      <c r="F630" s="52"/>
      <c r="G630" s="53">
        <f>G631</f>
        <v>150</v>
      </c>
    </row>
    <row r="631" spans="1:7" s="1" customFormat="1" ht="31.5">
      <c r="A631" s="241" t="s">
        <v>221</v>
      </c>
      <c r="B631" s="2" t="s">
        <v>36</v>
      </c>
      <c r="C631" s="2" t="s">
        <v>28</v>
      </c>
      <c r="D631" s="2" t="s">
        <v>1</v>
      </c>
      <c r="E631" s="2" t="s">
        <v>485</v>
      </c>
      <c r="F631" s="52"/>
      <c r="G631" s="53">
        <f>G632</f>
        <v>150</v>
      </c>
    </row>
    <row r="632" spans="1:7" s="1" customFormat="1" ht="15.75">
      <c r="A632" s="265" t="s">
        <v>442</v>
      </c>
      <c r="B632" s="52" t="s">
        <v>36</v>
      </c>
      <c r="C632" s="52" t="s">
        <v>28</v>
      </c>
      <c r="D632" s="52" t="s">
        <v>1</v>
      </c>
      <c r="E632" s="52" t="s">
        <v>485</v>
      </c>
      <c r="F632" s="52" t="s">
        <v>63</v>
      </c>
      <c r="G632" s="14">
        <v>150</v>
      </c>
    </row>
    <row r="633" spans="1:7" s="1" customFormat="1" ht="15.75">
      <c r="A633" s="95" t="s">
        <v>76</v>
      </c>
      <c r="B633" s="31" t="s">
        <v>36</v>
      </c>
      <c r="C633" s="31" t="s">
        <v>28</v>
      </c>
      <c r="D633" s="31" t="s">
        <v>1</v>
      </c>
      <c r="E633" s="72" t="s">
        <v>300</v>
      </c>
      <c r="F633" s="2"/>
      <c r="G633" s="53">
        <f>G634</f>
        <v>1676.5</v>
      </c>
    </row>
    <row r="634" spans="1:7" s="1" customFormat="1" ht="15.75">
      <c r="A634" s="100" t="s">
        <v>183</v>
      </c>
      <c r="B634" s="31" t="s">
        <v>36</v>
      </c>
      <c r="C634" s="31" t="s">
        <v>28</v>
      </c>
      <c r="D634" s="31" t="s">
        <v>1</v>
      </c>
      <c r="E634" s="72" t="s">
        <v>303</v>
      </c>
      <c r="F634" s="2"/>
      <c r="G634" s="53">
        <f>G635</f>
        <v>1676.5</v>
      </c>
    </row>
    <row r="635" spans="1:7" s="1" customFormat="1" ht="47.25">
      <c r="A635" s="143" t="s">
        <v>94</v>
      </c>
      <c r="B635" s="2" t="s">
        <v>36</v>
      </c>
      <c r="C635" s="2" t="s">
        <v>28</v>
      </c>
      <c r="D635" s="2" t="s">
        <v>1</v>
      </c>
      <c r="E635" s="2" t="s">
        <v>389</v>
      </c>
      <c r="F635" s="2"/>
      <c r="G635" s="53">
        <f>G636+G637</f>
        <v>1676.5</v>
      </c>
    </row>
    <row r="636" spans="1:7" s="76" customFormat="1" ht="32.25" customHeight="1">
      <c r="A636" s="47" t="s">
        <v>100</v>
      </c>
      <c r="B636" s="110">
        <v>904</v>
      </c>
      <c r="C636" s="30" t="s">
        <v>28</v>
      </c>
      <c r="D636" s="30" t="s">
        <v>1</v>
      </c>
      <c r="E636" s="52" t="s">
        <v>389</v>
      </c>
      <c r="F636" s="30" t="s">
        <v>62</v>
      </c>
      <c r="G636" s="24">
        <v>1584.1</v>
      </c>
    </row>
    <row r="637" spans="1:7" s="76" customFormat="1" ht="15.75">
      <c r="A637" s="224" t="s">
        <v>442</v>
      </c>
      <c r="B637" s="110">
        <v>904</v>
      </c>
      <c r="C637" s="30" t="s">
        <v>28</v>
      </c>
      <c r="D637" s="30" t="s">
        <v>1</v>
      </c>
      <c r="E637" s="52" t="s">
        <v>389</v>
      </c>
      <c r="F637" s="30" t="s">
        <v>63</v>
      </c>
      <c r="G637" s="24">
        <v>92.4</v>
      </c>
    </row>
    <row r="638" spans="1:7" ht="18.75">
      <c r="A638" s="38" t="s">
        <v>51</v>
      </c>
      <c r="B638" s="39" t="s">
        <v>36</v>
      </c>
      <c r="C638" s="39" t="s">
        <v>33</v>
      </c>
      <c r="D638" s="45"/>
      <c r="E638" s="45"/>
      <c r="F638" s="45"/>
      <c r="G638" s="25">
        <f>G647+G639</f>
        <v>18625.000000000004</v>
      </c>
    </row>
    <row r="639" spans="1:7" ht="18.75">
      <c r="A639" s="232" t="s">
        <v>510</v>
      </c>
      <c r="B639" s="55" t="s">
        <v>36</v>
      </c>
      <c r="C639" s="55" t="s">
        <v>33</v>
      </c>
      <c r="D639" s="55" t="s">
        <v>3</v>
      </c>
      <c r="E639" s="233"/>
      <c r="F639" s="233"/>
      <c r="G639" s="60">
        <f>G640</f>
        <v>865.4000000000001</v>
      </c>
    </row>
    <row r="640" spans="1:7" ht="47.25">
      <c r="A640" s="234" t="s">
        <v>215</v>
      </c>
      <c r="B640" s="2" t="s">
        <v>36</v>
      </c>
      <c r="C640" s="2" t="s">
        <v>33</v>
      </c>
      <c r="D640" s="2" t="s">
        <v>3</v>
      </c>
      <c r="E640" s="2" t="s">
        <v>320</v>
      </c>
      <c r="F640" s="233"/>
      <c r="G640" s="53">
        <f>G641</f>
        <v>865.4000000000001</v>
      </c>
    </row>
    <row r="641" spans="1:7" ht="31.5">
      <c r="A641" s="234" t="s">
        <v>162</v>
      </c>
      <c r="B641" s="2" t="s">
        <v>36</v>
      </c>
      <c r="C641" s="2" t="s">
        <v>33</v>
      </c>
      <c r="D641" s="235" t="s">
        <v>3</v>
      </c>
      <c r="E641" s="2" t="s">
        <v>398</v>
      </c>
      <c r="F641" s="233"/>
      <c r="G641" s="53">
        <f>G642</f>
        <v>865.4000000000001</v>
      </c>
    </row>
    <row r="642" spans="1:7" ht="31.5">
      <c r="A642" s="236" t="s">
        <v>464</v>
      </c>
      <c r="B642" s="2" t="s">
        <v>36</v>
      </c>
      <c r="C642" s="2" t="s">
        <v>33</v>
      </c>
      <c r="D642" s="2" t="s">
        <v>3</v>
      </c>
      <c r="E642" s="2" t="s">
        <v>463</v>
      </c>
      <c r="F642" s="233"/>
      <c r="G642" s="53">
        <f>G643+G645</f>
        <v>865.4000000000001</v>
      </c>
    </row>
    <row r="643" spans="1:7" ht="15.75">
      <c r="A643" s="5" t="s">
        <v>511</v>
      </c>
      <c r="B643" s="2" t="s">
        <v>36</v>
      </c>
      <c r="C643" s="2" t="s">
        <v>33</v>
      </c>
      <c r="D643" s="235" t="s">
        <v>3</v>
      </c>
      <c r="E643" s="2" t="s">
        <v>493</v>
      </c>
      <c r="F643" s="233"/>
      <c r="G643" s="53">
        <f>G644</f>
        <v>528.7</v>
      </c>
    </row>
    <row r="644" spans="1:7" ht="15.75">
      <c r="A644" s="75" t="s">
        <v>499</v>
      </c>
      <c r="B644" s="52" t="s">
        <v>36</v>
      </c>
      <c r="C644" s="52" t="s">
        <v>33</v>
      </c>
      <c r="D644" s="237" t="s">
        <v>3</v>
      </c>
      <c r="E644" s="52" t="s">
        <v>493</v>
      </c>
      <c r="F644" s="52" t="s">
        <v>4</v>
      </c>
      <c r="G644" s="14">
        <v>528.7</v>
      </c>
    </row>
    <row r="645" spans="1:7" ht="15.75">
      <c r="A645" s="230" t="s">
        <v>548</v>
      </c>
      <c r="B645" s="2" t="s">
        <v>36</v>
      </c>
      <c r="C645" s="2" t="s">
        <v>33</v>
      </c>
      <c r="D645" s="235" t="s">
        <v>3</v>
      </c>
      <c r="E645" s="2" t="s">
        <v>547</v>
      </c>
      <c r="F645" s="2"/>
      <c r="G645" s="53">
        <f>G646</f>
        <v>336.7</v>
      </c>
    </row>
    <row r="646" spans="1:7" ht="15.75">
      <c r="A646" s="75" t="s">
        <v>499</v>
      </c>
      <c r="B646" s="52" t="s">
        <v>36</v>
      </c>
      <c r="C646" s="52" t="s">
        <v>33</v>
      </c>
      <c r="D646" s="237" t="s">
        <v>3</v>
      </c>
      <c r="E646" s="52" t="s">
        <v>547</v>
      </c>
      <c r="F646" s="52" t="s">
        <v>4</v>
      </c>
      <c r="G646" s="14">
        <v>336.7</v>
      </c>
    </row>
    <row r="647" spans="1:7" ht="18.75">
      <c r="A647" s="50" t="s">
        <v>46</v>
      </c>
      <c r="B647" s="39" t="s">
        <v>36</v>
      </c>
      <c r="C647" s="39" t="s">
        <v>33</v>
      </c>
      <c r="D647" s="39" t="s">
        <v>7</v>
      </c>
      <c r="E647" s="39"/>
      <c r="F647" s="39"/>
      <c r="G647" s="25">
        <f>G648+G656</f>
        <v>17759.600000000002</v>
      </c>
    </row>
    <row r="648" spans="1:7" ht="31.5">
      <c r="A648" s="101" t="s">
        <v>452</v>
      </c>
      <c r="B648" s="31" t="s">
        <v>36</v>
      </c>
      <c r="C648" s="31" t="s">
        <v>33</v>
      </c>
      <c r="D648" s="31" t="s">
        <v>7</v>
      </c>
      <c r="E648" s="31" t="s">
        <v>390</v>
      </c>
      <c r="F648" s="31"/>
      <c r="G648" s="20">
        <f>G649</f>
        <v>1867.9</v>
      </c>
    </row>
    <row r="649" spans="1:7" ht="31.5">
      <c r="A649" s="99" t="s">
        <v>153</v>
      </c>
      <c r="B649" s="31" t="s">
        <v>36</v>
      </c>
      <c r="C649" s="31" t="s">
        <v>33</v>
      </c>
      <c r="D649" s="31" t="s">
        <v>7</v>
      </c>
      <c r="E649" s="31" t="s">
        <v>391</v>
      </c>
      <c r="F649" s="31"/>
      <c r="G649" s="20">
        <f>G650+G652+G654</f>
        <v>1867.9</v>
      </c>
    </row>
    <row r="650" spans="1:7" ht="20.25" customHeight="1">
      <c r="A650" s="99" t="s">
        <v>154</v>
      </c>
      <c r="B650" s="31" t="s">
        <v>36</v>
      </c>
      <c r="C650" s="31" t="s">
        <v>33</v>
      </c>
      <c r="D650" s="31" t="s">
        <v>7</v>
      </c>
      <c r="E650" s="31" t="s">
        <v>392</v>
      </c>
      <c r="F650" s="31"/>
      <c r="G650" s="20">
        <f>G651</f>
        <v>97.2</v>
      </c>
    </row>
    <row r="651" spans="1:7" ht="15.75">
      <c r="A651" s="224" t="s">
        <v>442</v>
      </c>
      <c r="B651" s="30" t="s">
        <v>36</v>
      </c>
      <c r="C651" s="30" t="s">
        <v>33</v>
      </c>
      <c r="D651" s="30" t="s">
        <v>7</v>
      </c>
      <c r="E651" s="30" t="s">
        <v>392</v>
      </c>
      <c r="F651" s="30" t="s">
        <v>63</v>
      </c>
      <c r="G651" s="24">
        <v>97.2</v>
      </c>
    </row>
    <row r="652" spans="1:7" ht="31.5">
      <c r="A652" s="99" t="s">
        <v>197</v>
      </c>
      <c r="B652" s="31" t="s">
        <v>36</v>
      </c>
      <c r="C652" s="31" t="s">
        <v>33</v>
      </c>
      <c r="D652" s="31" t="s">
        <v>7</v>
      </c>
      <c r="E652" s="31" t="s">
        <v>393</v>
      </c>
      <c r="F652" s="31"/>
      <c r="G652" s="20">
        <f>G653</f>
        <v>348</v>
      </c>
    </row>
    <row r="653" spans="1:7" ht="15.75">
      <c r="A653" s="224" t="s">
        <v>442</v>
      </c>
      <c r="B653" s="30" t="s">
        <v>36</v>
      </c>
      <c r="C653" s="30" t="s">
        <v>33</v>
      </c>
      <c r="D653" s="30" t="s">
        <v>7</v>
      </c>
      <c r="E653" s="30" t="s">
        <v>393</v>
      </c>
      <c r="F653" s="30" t="s">
        <v>63</v>
      </c>
      <c r="G653" s="24">
        <v>348</v>
      </c>
    </row>
    <row r="654" spans="1:7" ht="31.5">
      <c r="A654" s="99" t="s">
        <v>185</v>
      </c>
      <c r="B654" s="31" t="s">
        <v>36</v>
      </c>
      <c r="C654" s="31" t="s">
        <v>33</v>
      </c>
      <c r="D654" s="31" t="s">
        <v>7</v>
      </c>
      <c r="E654" s="31" t="s">
        <v>394</v>
      </c>
      <c r="F654" s="31"/>
      <c r="G654" s="20">
        <f>G655</f>
        <v>1422.7</v>
      </c>
    </row>
    <row r="655" spans="1:7" ht="15.75">
      <c r="A655" s="224" t="s">
        <v>442</v>
      </c>
      <c r="B655" s="30" t="s">
        <v>36</v>
      </c>
      <c r="C655" s="30" t="s">
        <v>33</v>
      </c>
      <c r="D655" s="30" t="s">
        <v>7</v>
      </c>
      <c r="E655" s="30" t="s">
        <v>394</v>
      </c>
      <c r="F655" s="30" t="s">
        <v>63</v>
      </c>
      <c r="G655" s="24">
        <v>1422.7</v>
      </c>
    </row>
    <row r="656" spans="1:7" s="76" customFormat="1" ht="47.25">
      <c r="A656" s="90" t="s">
        <v>449</v>
      </c>
      <c r="B656" s="79" t="s">
        <v>36</v>
      </c>
      <c r="C656" s="79" t="s">
        <v>33</v>
      </c>
      <c r="D656" s="79" t="s">
        <v>7</v>
      </c>
      <c r="E656" s="79" t="s">
        <v>248</v>
      </c>
      <c r="F656" s="79"/>
      <c r="G656" s="276">
        <f>G657</f>
        <v>15891.7</v>
      </c>
    </row>
    <row r="657" spans="1:7" s="76" customFormat="1" ht="31.5">
      <c r="A657" s="167" t="s">
        <v>377</v>
      </c>
      <c r="B657" s="79" t="s">
        <v>36</v>
      </c>
      <c r="C657" s="79" t="s">
        <v>33</v>
      </c>
      <c r="D657" s="79" t="s">
        <v>7</v>
      </c>
      <c r="E657" s="79" t="s">
        <v>366</v>
      </c>
      <c r="F657" s="79"/>
      <c r="G657" s="276">
        <f>G658</f>
        <v>15891.7</v>
      </c>
    </row>
    <row r="658" spans="1:7" s="76" customFormat="1" ht="21.75" customHeight="1">
      <c r="A658" s="279" t="s">
        <v>395</v>
      </c>
      <c r="B658" s="79" t="s">
        <v>36</v>
      </c>
      <c r="C658" s="79" t="s">
        <v>33</v>
      </c>
      <c r="D658" s="79" t="s">
        <v>7</v>
      </c>
      <c r="E658" s="79" t="s">
        <v>396</v>
      </c>
      <c r="F658" s="79"/>
      <c r="G658" s="276">
        <f>G659</f>
        <v>15891.7</v>
      </c>
    </row>
    <row r="659" spans="1:7" s="76" customFormat="1" ht="15.75">
      <c r="A659" s="89" t="s">
        <v>182</v>
      </c>
      <c r="B659" s="108" t="s">
        <v>36</v>
      </c>
      <c r="C659" s="108" t="s">
        <v>33</v>
      </c>
      <c r="D659" s="108" t="s">
        <v>7</v>
      </c>
      <c r="E659" s="108" t="s">
        <v>396</v>
      </c>
      <c r="F659" s="108" t="s">
        <v>66</v>
      </c>
      <c r="G659" s="78">
        <v>15891.7</v>
      </c>
    </row>
    <row r="660" spans="1:7" ht="18.75">
      <c r="A660" s="50" t="s">
        <v>74</v>
      </c>
      <c r="B660" s="39" t="s">
        <v>36</v>
      </c>
      <c r="C660" s="39" t="s">
        <v>23</v>
      </c>
      <c r="D660" s="39"/>
      <c r="E660" s="39"/>
      <c r="F660" s="39"/>
      <c r="G660" s="25">
        <f>G661</f>
        <v>5966.3</v>
      </c>
    </row>
    <row r="661" spans="1:7" ht="18.75">
      <c r="A661" s="65" t="s">
        <v>73</v>
      </c>
      <c r="B661" s="39" t="s">
        <v>36</v>
      </c>
      <c r="C661" s="39" t="s">
        <v>23</v>
      </c>
      <c r="D661" s="39" t="s">
        <v>7</v>
      </c>
      <c r="E661" s="39"/>
      <c r="F661" s="39"/>
      <c r="G661" s="25">
        <f>G662+G667</f>
        <v>5966.3</v>
      </c>
    </row>
    <row r="662" spans="1:7" ht="31.5">
      <c r="A662" s="85" t="s">
        <v>214</v>
      </c>
      <c r="B662" s="79" t="s">
        <v>36</v>
      </c>
      <c r="C662" s="79" t="s">
        <v>23</v>
      </c>
      <c r="D662" s="79" t="s">
        <v>7</v>
      </c>
      <c r="E662" s="79" t="s">
        <v>213</v>
      </c>
      <c r="F662" s="79"/>
      <c r="G662" s="276">
        <f>G663</f>
        <v>4811.1</v>
      </c>
    </row>
    <row r="663" spans="1:7" ht="15.75">
      <c r="A663" s="85" t="s">
        <v>305</v>
      </c>
      <c r="B663" s="79" t="s">
        <v>36</v>
      </c>
      <c r="C663" s="79" t="s">
        <v>23</v>
      </c>
      <c r="D663" s="79" t="s">
        <v>7</v>
      </c>
      <c r="E663" s="79" t="s">
        <v>306</v>
      </c>
      <c r="F663" s="79"/>
      <c r="G663" s="276">
        <f>G664</f>
        <v>4811.1</v>
      </c>
    </row>
    <row r="664" spans="1:7" ht="31.5">
      <c r="A664" s="85" t="s">
        <v>132</v>
      </c>
      <c r="B664" s="79" t="s">
        <v>36</v>
      </c>
      <c r="C664" s="79" t="s">
        <v>23</v>
      </c>
      <c r="D664" s="79" t="s">
        <v>7</v>
      </c>
      <c r="E664" s="79" t="s">
        <v>314</v>
      </c>
      <c r="F664" s="79"/>
      <c r="G664" s="276">
        <f>G665</f>
        <v>4811.1</v>
      </c>
    </row>
    <row r="665" spans="1:7" ht="15.75">
      <c r="A665" s="186" t="s">
        <v>209</v>
      </c>
      <c r="B665" s="31" t="s">
        <v>36</v>
      </c>
      <c r="C665" s="31" t="s">
        <v>23</v>
      </c>
      <c r="D665" s="31" t="s">
        <v>7</v>
      </c>
      <c r="E665" s="31" t="s">
        <v>397</v>
      </c>
      <c r="F665" s="31"/>
      <c r="G665" s="20">
        <f>G666</f>
        <v>4811.1</v>
      </c>
    </row>
    <row r="666" spans="1:7" s="76" customFormat="1" ht="20.25" customHeight="1">
      <c r="A666" s="29" t="s">
        <v>80</v>
      </c>
      <c r="B666" s="30" t="s">
        <v>36</v>
      </c>
      <c r="C666" s="30" t="s">
        <v>23</v>
      </c>
      <c r="D666" s="30" t="s">
        <v>7</v>
      </c>
      <c r="E666" s="30" t="s">
        <v>397</v>
      </c>
      <c r="F666" s="30" t="s">
        <v>56</v>
      </c>
      <c r="G666" s="14">
        <v>4811.1</v>
      </c>
    </row>
    <row r="667" spans="1:7" s="76" customFormat="1" ht="47.25">
      <c r="A667" s="90" t="s">
        <v>449</v>
      </c>
      <c r="B667" s="31" t="s">
        <v>36</v>
      </c>
      <c r="C667" s="31" t="s">
        <v>23</v>
      </c>
      <c r="D667" s="31" t="s">
        <v>7</v>
      </c>
      <c r="E667" s="31" t="s">
        <v>248</v>
      </c>
      <c r="F667" s="31"/>
      <c r="G667" s="53">
        <f>G668</f>
        <v>1155.2</v>
      </c>
    </row>
    <row r="668" spans="1:7" s="76" customFormat="1" ht="31.5">
      <c r="A668" s="91" t="s">
        <v>105</v>
      </c>
      <c r="B668" s="31" t="s">
        <v>36</v>
      </c>
      <c r="C668" s="31" t="s">
        <v>23</v>
      </c>
      <c r="D668" s="31" t="s">
        <v>7</v>
      </c>
      <c r="E668" s="31" t="s">
        <v>249</v>
      </c>
      <c r="F668" s="31"/>
      <c r="G668" s="53">
        <f>G669</f>
        <v>1155.2</v>
      </c>
    </row>
    <row r="669" spans="1:7" s="76" customFormat="1" ht="15.75">
      <c r="A669" s="86" t="s">
        <v>135</v>
      </c>
      <c r="B669" s="31" t="s">
        <v>36</v>
      </c>
      <c r="C669" s="31" t="s">
        <v>23</v>
      </c>
      <c r="D669" s="31" t="s">
        <v>7</v>
      </c>
      <c r="E669" s="31" t="s">
        <v>313</v>
      </c>
      <c r="F669" s="31"/>
      <c r="G669" s="53">
        <f>G670</f>
        <v>1155.2</v>
      </c>
    </row>
    <row r="670" spans="1:7" s="76" customFormat="1" ht="15.75">
      <c r="A670" s="29" t="s">
        <v>80</v>
      </c>
      <c r="B670" s="30" t="s">
        <v>36</v>
      </c>
      <c r="C670" s="30" t="s">
        <v>23</v>
      </c>
      <c r="D670" s="30" t="s">
        <v>7</v>
      </c>
      <c r="E670" s="30" t="s">
        <v>313</v>
      </c>
      <c r="F670" s="108" t="s">
        <v>56</v>
      </c>
      <c r="G670" s="14">
        <v>1155.2</v>
      </c>
    </row>
    <row r="671" spans="1:7" ht="19.5" customHeight="1">
      <c r="A671" s="50" t="s">
        <v>190</v>
      </c>
      <c r="B671" s="40">
        <v>905</v>
      </c>
      <c r="C671" s="39"/>
      <c r="D671" s="39"/>
      <c r="E671" s="39"/>
      <c r="F671" s="39"/>
      <c r="G671" s="25">
        <f>G672+G693+G700</f>
        <v>65325.5</v>
      </c>
    </row>
    <row r="672" spans="1:7" ht="18.75">
      <c r="A672" s="50" t="s">
        <v>11</v>
      </c>
      <c r="B672" s="40">
        <v>905</v>
      </c>
      <c r="C672" s="39" t="s">
        <v>3</v>
      </c>
      <c r="D672" s="31"/>
      <c r="E672" s="31"/>
      <c r="F672" s="30"/>
      <c r="G672" s="25">
        <f>G673+G687</f>
        <v>23764.9</v>
      </c>
    </row>
    <row r="673" spans="1:7" ht="37.5">
      <c r="A673" s="38" t="s">
        <v>15</v>
      </c>
      <c r="B673" s="40">
        <v>905</v>
      </c>
      <c r="C673" s="39" t="s">
        <v>3</v>
      </c>
      <c r="D673" s="39" t="s">
        <v>1</v>
      </c>
      <c r="E673" s="39"/>
      <c r="F673" s="39"/>
      <c r="G673" s="25">
        <f>G674</f>
        <v>23389.9</v>
      </c>
    </row>
    <row r="674" spans="1:7" ht="47.25">
      <c r="A674" s="90" t="s">
        <v>215</v>
      </c>
      <c r="B674" s="32" t="s">
        <v>37</v>
      </c>
      <c r="C674" s="31" t="s">
        <v>3</v>
      </c>
      <c r="D674" s="31" t="s">
        <v>1</v>
      </c>
      <c r="E674" s="31" t="s">
        <v>320</v>
      </c>
      <c r="F674" s="31"/>
      <c r="G674" s="20">
        <f>G675+G683</f>
        <v>23389.9</v>
      </c>
    </row>
    <row r="675" spans="1:7" ht="31.5">
      <c r="A675" s="90" t="s">
        <v>162</v>
      </c>
      <c r="B675" s="32" t="s">
        <v>37</v>
      </c>
      <c r="C675" s="31" t="s">
        <v>3</v>
      </c>
      <c r="D675" s="31" t="s">
        <v>1</v>
      </c>
      <c r="E675" s="31" t="s">
        <v>398</v>
      </c>
      <c r="F675" s="31"/>
      <c r="G675" s="20">
        <f>G676</f>
        <v>22639.9</v>
      </c>
    </row>
    <row r="676" spans="1:7" ht="47.25">
      <c r="A676" s="90" t="s">
        <v>178</v>
      </c>
      <c r="B676" s="32" t="s">
        <v>37</v>
      </c>
      <c r="C676" s="31" t="s">
        <v>3</v>
      </c>
      <c r="D676" s="31" t="s">
        <v>1</v>
      </c>
      <c r="E676" s="31" t="s">
        <v>399</v>
      </c>
      <c r="F676" s="31"/>
      <c r="G676" s="20">
        <f>G677+G679</f>
        <v>22639.9</v>
      </c>
    </row>
    <row r="677" spans="1:7" ht="15.75">
      <c r="A677" s="170" t="s">
        <v>253</v>
      </c>
      <c r="B677" s="32" t="s">
        <v>37</v>
      </c>
      <c r="C677" s="31" t="s">
        <v>3</v>
      </c>
      <c r="D677" s="31" t="s">
        <v>1</v>
      </c>
      <c r="E677" s="31" t="s">
        <v>400</v>
      </c>
      <c r="F677" s="31"/>
      <c r="G677" s="20">
        <f>G678</f>
        <v>18587.9</v>
      </c>
    </row>
    <row r="678" spans="1:7" ht="37.5" customHeight="1">
      <c r="A678" s="47" t="s">
        <v>100</v>
      </c>
      <c r="B678" s="33" t="s">
        <v>37</v>
      </c>
      <c r="C678" s="30" t="s">
        <v>3</v>
      </c>
      <c r="D678" s="30" t="s">
        <v>1</v>
      </c>
      <c r="E678" s="30" t="s">
        <v>400</v>
      </c>
      <c r="F678" s="30" t="s">
        <v>62</v>
      </c>
      <c r="G678" s="24">
        <v>18587.9</v>
      </c>
    </row>
    <row r="679" spans="1:7" ht="15.75">
      <c r="A679" s="170" t="s">
        <v>254</v>
      </c>
      <c r="B679" s="32" t="s">
        <v>37</v>
      </c>
      <c r="C679" s="31" t="s">
        <v>3</v>
      </c>
      <c r="D679" s="31" t="s">
        <v>1</v>
      </c>
      <c r="E679" s="31" t="s">
        <v>401</v>
      </c>
      <c r="F679" s="31"/>
      <c r="G679" s="20">
        <f>G680+G681+G682</f>
        <v>4052</v>
      </c>
    </row>
    <row r="680" spans="1:7" s="76" customFormat="1" ht="32.25" customHeight="1">
      <c r="A680" s="47" t="s">
        <v>100</v>
      </c>
      <c r="B680" s="33" t="s">
        <v>37</v>
      </c>
      <c r="C680" s="30" t="s">
        <v>3</v>
      </c>
      <c r="D680" s="30" t="s">
        <v>1</v>
      </c>
      <c r="E680" s="30" t="s">
        <v>401</v>
      </c>
      <c r="F680" s="30" t="s">
        <v>62</v>
      </c>
      <c r="G680" s="24">
        <v>1595</v>
      </c>
    </row>
    <row r="681" spans="1:7" s="76" customFormat="1" ht="15.75">
      <c r="A681" s="224" t="s">
        <v>442</v>
      </c>
      <c r="B681" s="33" t="s">
        <v>37</v>
      </c>
      <c r="C681" s="30" t="s">
        <v>3</v>
      </c>
      <c r="D681" s="30" t="s">
        <v>1</v>
      </c>
      <c r="E681" s="30" t="s">
        <v>401</v>
      </c>
      <c r="F681" s="30" t="s">
        <v>63</v>
      </c>
      <c r="G681" s="24">
        <v>2448</v>
      </c>
    </row>
    <row r="682" spans="1:7" s="76" customFormat="1" ht="15.75">
      <c r="A682" s="74" t="s">
        <v>64</v>
      </c>
      <c r="B682" s="33" t="s">
        <v>37</v>
      </c>
      <c r="C682" s="30" t="s">
        <v>3</v>
      </c>
      <c r="D682" s="30" t="s">
        <v>1</v>
      </c>
      <c r="E682" s="30" t="s">
        <v>401</v>
      </c>
      <c r="F682" s="30" t="s">
        <v>65</v>
      </c>
      <c r="G682" s="24">
        <v>9</v>
      </c>
    </row>
    <row r="683" spans="1:7" s="76" customFormat="1" ht="31.5">
      <c r="A683" s="90" t="s">
        <v>166</v>
      </c>
      <c r="B683" s="32" t="s">
        <v>37</v>
      </c>
      <c r="C683" s="31" t="s">
        <v>3</v>
      </c>
      <c r="D683" s="31" t="s">
        <v>1</v>
      </c>
      <c r="E683" s="31" t="s">
        <v>402</v>
      </c>
      <c r="F683" s="31"/>
      <c r="G683" s="20">
        <f>G684</f>
        <v>750</v>
      </c>
    </row>
    <row r="684" spans="1:7" s="76" customFormat="1" ht="31.5">
      <c r="A684" s="93" t="s">
        <v>157</v>
      </c>
      <c r="B684" s="32" t="s">
        <v>37</v>
      </c>
      <c r="C684" s="31" t="s">
        <v>3</v>
      </c>
      <c r="D684" s="31" t="s">
        <v>1</v>
      </c>
      <c r="E684" s="31" t="s">
        <v>403</v>
      </c>
      <c r="F684" s="31"/>
      <c r="G684" s="20">
        <f>G685</f>
        <v>750</v>
      </c>
    </row>
    <row r="685" spans="1:7" s="76" customFormat="1" ht="15.75">
      <c r="A685" s="170" t="s">
        <v>254</v>
      </c>
      <c r="B685" s="275" t="s">
        <v>37</v>
      </c>
      <c r="C685" s="79" t="s">
        <v>3</v>
      </c>
      <c r="D685" s="79" t="s">
        <v>1</v>
      </c>
      <c r="E685" s="79" t="s">
        <v>441</v>
      </c>
      <c r="F685" s="79"/>
      <c r="G685" s="276">
        <f>G686</f>
        <v>750</v>
      </c>
    </row>
    <row r="686" spans="1:7" s="76" customFormat="1" ht="15.75">
      <c r="A686" s="224" t="s">
        <v>442</v>
      </c>
      <c r="B686" s="94" t="s">
        <v>37</v>
      </c>
      <c r="C686" s="108" t="s">
        <v>3</v>
      </c>
      <c r="D686" s="108" t="s">
        <v>1</v>
      </c>
      <c r="E686" s="108" t="s">
        <v>441</v>
      </c>
      <c r="F686" s="108" t="s">
        <v>63</v>
      </c>
      <c r="G686" s="78">
        <v>750</v>
      </c>
    </row>
    <row r="687" spans="1:7" ht="18.75">
      <c r="A687" s="56" t="s">
        <v>38</v>
      </c>
      <c r="B687" s="57">
        <v>905</v>
      </c>
      <c r="C687" s="55" t="s">
        <v>3</v>
      </c>
      <c r="D687" s="55" t="s">
        <v>33</v>
      </c>
      <c r="E687" s="55"/>
      <c r="F687" s="55"/>
      <c r="G687" s="60">
        <f>G688</f>
        <v>375</v>
      </c>
    </row>
    <row r="688" spans="1:7" ht="48">
      <c r="A688" s="90" t="s">
        <v>215</v>
      </c>
      <c r="B688" s="32" t="s">
        <v>37</v>
      </c>
      <c r="C688" s="31" t="s">
        <v>3</v>
      </c>
      <c r="D688" s="31" t="s">
        <v>33</v>
      </c>
      <c r="E688" s="31" t="s">
        <v>320</v>
      </c>
      <c r="F688" s="55"/>
      <c r="G688" s="60">
        <f>G689</f>
        <v>375</v>
      </c>
    </row>
    <row r="689" spans="1:7" ht="32.25">
      <c r="A689" s="90" t="s">
        <v>162</v>
      </c>
      <c r="B689" s="32" t="s">
        <v>37</v>
      </c>
      <c r="C689" s="31" t="s">
        <v>3</v>
      </c>
      <c r="D689" s="31" t="s">
        <v>33</v>
      </c>
      <c r="E689" s="31" t="s">
        <v>398</v>
      </c>
      <c r="F689" s="55"/>
      <c r="G689" s="60">
        <f>G690</f>
        <v>375</v>
      </c>
    </row>
    <row r="690" spans="1:7" ht="47.25">
      <c r="A690" s="93" t="s">
        <v>167</v>
      </c>
      <c r="B690" s="58">
        <v>905</v>
      </c>
      <c r="C690" s="2" t="s">
        <v>3</v>
      </c>
      <c r="D690" s="2" t="s">
        <v>33</v>
      </c>
      <c r="E690" s="2" t="s">
        <v>404</v>
      </c>
      <c r="F690" s="2"/>
      <c r="G690" s="53">
        <f>G691</f>
        <v>375</v>
      </c>
    </row>
    <row r="691" spans="1:7" ht="31.5">
      <c r="A691" s="90" t="s">
        <v>173</v>
      </c>
      <c r="B691" s="59" t="s">
        <v>37</v>
      </c>
      <c r="C691" s="2" t="s">
        <v>3</v>
      </c>
      <c r="D691" s="2" t="s">
        <v>33</v>
      </c>
      <c r="E691" s="2" t="s">
        <v>405</v>
      </c>
      <c r="F691" s="2"/>
      <c r="G691" s="53">
        <f>G692</f>
        <v>375</v>
      </c>
    </row>
    <row r="692" spans="1:7" s="76" customFormat="1" ht="15.75">
      <c r="A692" s="75" t="s">
        <v>64</v>
      </c>
      <c r="B692" s="18" t="s">
        <v>37</v>
      </c>
      <c r="C692" s="52" t="s">
        <v>3</v>
      </c>
      <c r="D692" s="52" t="s">
        <v>33</v>
      </c>
      <c r="E692" s="52" t="s">
        <v>405</v>
      </c>
      <c r="F692" s="52" t="s">
        <v>65</v>
      </c>
      <c r="G692" s="14">
        <v>375</v>
      </c>
    </row>
    <row r="693" spans="1:7" ht="18.75">
      <c r="A693" s="38" t="s">
        <v>9</v>
      </c>
      <c r="B693" s="39" t="s">
        <v>37</v>
      </c>
      <c r="C693" s="39" t="s">
        <v>6</v>
      </c>
      <c r="D693" s="39"/>
      <c r="E693" s="39"/>
      <c r="F693" s="39"/>
      <c r="G693" s="25">
        <f aca="true" t="shared" si="1" ref="G693:G698">G694</f>
        <v>69</v>
      </c>
    </row>
    <row r="694" spans="1:7" ht="18.75">
      <c r="A694" s="50" t="s">
        <v>55</v>
      </c>
      <c r="B694" s="39" t="s">
        <v>37</v>
      </c>
      <c r="C694" s="39" t="s">
        <v>6</v>
      </c>
      <c r="D694" s="39" t="s">
        <v>25</v>
      </c>
      <c r="E694" s="39"/>
      <c r="F694" s="39"/>
      <c r="G694" s="25">
        <f t="shared" si="1"/>
        <v>69</v>
      </c>
    </row>
    <row r="695" spans="1:7" ht="47.25">
      <c r="A695" s="90" t="s">
        <v>215</v>
      </c>
      <c r="B695" s="32" t="s">
        <v>37</v>
      </c>
      <c r="C695" s="31" t="s">
        <v>6</v>
      </c>
      <c r="D695" s="31" t="s">
        <v>25</v>
      </c>
      <c r="E695" s="31" t="s">
        <v>320</v>
      </c>
      <c r="F695" s="31"/>
      <c r="G695" s="20">
        <f t="shared" si="1"/>
        <v>69</v>
      </c>
    </row>
    <row r="696" spans="1:7" ht="31.5">
      <c r="A696" s="90" t="s">
        <v>162</v>
      </c>
      <c r="B696" s="32" t="s">
        <v>37</v>
      </c>
      <c r="C696" s="31" t="s">
        <v>6</v>
      </c>
      <c r="D696" s="31" t="s">
        <v>25</v>
      </c>
      <c r="E696" s="31" t="s">
        <v>398</v>
      </c>
      <c r="F696" s="31"/>
      <c r="G696" s="20">
        <f t="shared" si="1"/>
        <v>69</v>
      </c>
    </row>
    <row r="697" spans="1:7" ht="47.25">
      <c r="A697" s="90" t="s">
        <v>178</v>
      </c>
      <c r="B697" s="32" t="s">
        <v>37</v>
      </c>
      <c r="C697" s="31" t="s">
        <v>6</v>
      </c>
      <c r="D697" s="31" t="s">
        <v>25</v>
      </c>
      <c r="E697" s="31" t="s">
        <v>399</v>
      </c>
      <c r="F697" s="31"/>
      <c r="G697" s="20">
        <f t="shared" si="1"/>
        <v>69</v>
      </c>
    </row>
    <row r="698" spans="1:7" ht="15.75">
      <c r="A698" s="277" t="s">
        <v>406</v>
      </c>
      <c r="B698" s="32" t="s">
        <v>37</v>
      </c>
      <c r="C698" s="31" t="s">
        <v>6</v>
      </c>
      <c r="D698" s="31" t="s">
        <v>25</v>
      </c>
      <c r="E698" s="31" t="s">
        <v>407</v>
      </c>
      <c r="F698" s="31"/>
      <c r="G698" s="20">
        <f t="shared" si="1"/>
        <v>69</v>
      </c>
    </row>
    <row r="699" spans="1:7" s="76" customFormat="1" ht="15.75">
      <c r="A699" s="224" t="s">
        <v>442</v>
      </c>
      <c r="B699" s="30" t="s">
        <v>37</v>
      </c>
      <c r="C699" s="30" t="s">
        <v>6</v>
      </c>
      <c r="D699" s="30" t="s">
        <v>25</v>
      </c>
      <c r="E699" s="30" t="s">
        <v>407</v>
      </c>
      <c r="F699" s="30" t="s">
        <v>63</v>
      </c>
      <c r="G699" s="24">
        <v>69</v>
      </c>
    </row>
    <row r="700" spans="1:7" ht="42" customHeight="1">
      <c r="A700" s="38" t="s">
        <v>529</v>
      </c>
      <c r="B700" s="39" t="s">
        <v>37</v>
      </c>
      <c r="C700" s="39" t="s">
        <v>20</v>
      </c>
      <c r="D700" s="39"/>
      <c r="E700" s="39"/>
      <c r="F700" s="39"/>
      <c r="G700" s="25">
        <f aca="true" t="shared" si="2" ref="G700:G705">G701</f>
        <v>41491.6</v>
      </c>
    </row>
    <row r="701" spans="1:7" ht="37.5">
      <c r="A701" s="50" t="s">
        <v>41</v>
      </c>
      <c r="B701" s="39" t="s">
        <v>37</v>
      </c>
      <c r="C701" s="39" t="s">
        <v>20</v>
      </c>
      <c r="D701" s="39" t="s">
        <v>3</v>
      </c>
      <c r="E701" s="31"/>
      <c r="F701" s="31"/>
      <c r="G701" s="25">
        <f t="shared" si="2"/>
        <v>41491.6</v>
      </c>
    </row>
    <row r="702" spans="1:7" ht="48">
      <c r="A702" s="90" t="s">
        <v>215</v>
      </c>
      <c r="B702" s="32" t="s">
        <v>37</v>
      </c>
      <c r="C702" s="31" t="s">
        <v>20</v>
      </c>
      <c r="D702" s="31" t="s">
        <v>3</v>
      </c>
      <c r="E702" s="31" t="s">
        <v>320</v>
      </c>
      <c r="F702" s="31"/>
      <c r="G702" s="25">
        <f t="shared" si="2"/>
        <v>41491.6</v>
      </c>
    </row>
    <row r="703" spans="1:7" ht="32.25">
      <c r="A703" s="90" t="s">
        <v>162</v>
      </c>
      <c r="B703" s="32" t="s">
        <v>37</v>
      </c>
      <c r="C703" s="31" t="s">
        <v>20</v>
      </c>
      <c r="D703" s="31" t="s">
        <v>3</v>
      </c>
      <c r="E703" s="31" t="s">
        <v>398</v>
      </c>
      <c r="F703" s="31"/>
      <c r="G703" s="25">
        <f t="shared" si="2"/>
        <v>41491.6</v>
      </c>
    </row>
    <row r="704" spans="1:7" ht="31.5">
      <c r="A704" s="93" t="s">
        <v>158</v>
      </c>
      <c r="B704" s="31" t="s">
        <v>37</v>
      </c>
      <c r="C704" s="31" t="s">
        <v>20</v>
      </c>
      <c r="D704" s="31" t="s">
        <v>3</v>
      </c>
      <c r="E704" s="31" t="s">
        <v>408</v>
      </c>
      <c r="F704" s="31"/>
      <c r="G704" s="20">
        <f t="shared" si="2"/>
        <v>41491.6</v>
      </c>
    </row>
    <row r="705" spans="1:7" ht="31.5">
      <c r="A705" s="7" t="s">
        <v>168</v>
      </c>
      <c r="B705" s="31" t="s">
        <v>37</v>
      </c>
      <c r="C705" s="31" t="s">
        <v>20</v>
      </c>
      <c r="D705" s="31" t="s">
        <v>3</v>
      </c>
      <c r="E705" s="31" t="s">
        <v>409</v>
      </c>
      <c r="F705" s="31"/>
      <c r="G705" s="20">
        <f t="shared" si="2"/>
        <v>41491.6</v>
      </c>
    </row>
    <row r="706" spans="1:7" s="76" customFormat="1" ht="15.75">
      <c r="A706" s="29" t="s">
        <v>69</v>
      </c>
      <c r="B706" s="30" t="s">
        <v>37</v>
      </c>
      <c r="C706" s="30" t="s">
        <v>20</v>
      </c>
      <c r="D706" s="30" t="s">
        <v>3</v>
      </c>
      <c r="E706" s="30" t="s">
        <v>409</v>
      </c>
      <c r="F706" s="30" t="s">
        <v>4</v>
      </c>
      <c r="G706" s="24">
        <v>41491.6</v>
      </c>
    </row>
    <row r="707" spans="1:7" ht="18.75">
      <c r="A707" s="50" t="s">
        <v>191</v>
      </c>
      <c r="B707" s="39" t="s">
        <v>39</v>
      </c>
      <c r="C707" s="39"/>
      <c r="D707" s="39"/>
      <c r="E707" s="39"/>
      <c r="F707" s="39"/>
      <c r="G707" s="25">
        <f>G708+G729+G735</f>
        <v>4244.3</v>
      </c>
    </row>
    <row r="708" spans="1:7" ht="18.75">
      <c r="A708" s="38" t="s">
        <v>11</v>
      </c>
      <c r="B708" s="39" t="s">
        <v>39</v>
      </c>
      <c r="C708" s="39" t="s">
        <v>3</v>
      </c>
      <c r="D708" s="32"/>
      <c r="E708" s="32"/>
      <c r="F708" s="32"/>
      <c r="G708" s="23">
        <f>G709+G723</f>
        <v>4029.3</v>
      </c>
    </row>
    <row r="709" spans="1:7" ht="39" customHeight="1">
      <c r="A709" s="50" t="s">
        <v>16</v>
      </c>
      <c r="B709" s="39" t="s">
        <v>39</v>
      </c>
      <c r="C709" s="39" t="s">
        <v>3</v>
      </c>
      <c r="D709" s="39" t="s">
        <v>17</v>
      </c>
      <c r="E709" s="39"/>
      <c r="F709" s="39"/>
      <c r="G709" s="23">
        <f>G710</f>
        <v>3993.3</v>
      </c>
    </row>
    <row r="710" spans="1:7" ht="15.75">
      <c r="A710" s="95" t="s">
        <v>76</v>
      </c>
      <c r="B710" s="31" t="s">
        <v>39</v>
      </c>
      <c r="C710" s="31" t="s">
        <v>3</v>
      </c>
      <c r="D710" s="31" t="s">
        <v>17</v>
      </c>
      <c r="E710" s="31" t="s">
        <v>300</v>
      </c>
      <c r="F710" s="31"/>
      <c r="G710" s="20">
        <f>G711</f>
        <v>3993.3</v>
      </c>
    </row>
    <row r="711" spans="1:7" ht="15.75">
      <c r="A711" s="95" t="s">
        <v>192</v>
      </c>
      <c r="B711" s="31" t="s">
        <v>39</v>
      </c>
      <c r="C711" s="31" t="s">
        <v>3</v>
      </c>
      <c r="D711" s="31" t="s">
        <v>17</v>
      </c>
      <c r="E711" s="31" t="s">
        <v>410</v>
      </c>
      <c r="F711" s="31"/>
      <c r="G711" s="20">
        <f>G712+G717</f>
        <v>3993.3</v>
      </c>
    </row>
    <row r="712" spans="1:7" ht="15.75">
      <c r="A712" s="95" t="s">
        <v>193</v>
      </c>
      <c r="B712" s="31" t="s">
        <v>39</v>
      </c>
      <c r="C712" s="31" t="s">
        <v>3</v>
      </c>
      <c r="D712" s="31" t="s">
        <v>17</v>
      </c>
      <c r="E712" s="31" t="s">
        <v>411</v>
      </c>
      <c r="F712" s="31"/>
      <c r="G712" s="20">
        <f>G713+G715</f>
        <v>1677.2</v>
      </c>
    </row>
    <row r="713" spans="1:7" ht="15.75">
      <c r="A713" s="170" t="s">
        <v>253</v>
      </c>
      <c r="B713" s="31" t="s">
        <v>39</v>
      </c>
      <c r="C713" s="31" t="s">
        <v>3</v>
      </c>
      <c r="D713" s="31" t="s">
        <v>17</v>
      </c>
      <c r="E713" s="31" t="s">
        <v>412</v>
      </c>
      <c r="F713" s="31"/>
      <c r="G713" s="20">
        <f>G714</f>
        <v>1613.2</v>
      </c>
    </row>
    <row r="714" spans="1:7" s="76" customFormat="1" ht="30" customHeight="1">
      <c r="A714" s="47" t="s">
        <v>100</v>
      </c>
      <c r="B714" s="30" t="s">
        <v>39</v>
      </c>
      <c r="C714" s="30" t="s">
        <v>3</v>
      </c>
      <c r="D714" s="30" t="s">
        <v>17</v>
      </c>
      <c r="E714" s="30" t="s">
        <v>412</v>
      </c>
      <c r="F714" s="30" t="s">
        <v>62</v>
      </c>
      <c r="G714" s="24">
        <v>1613.2</v>
      </c>
    </row>
    <row r="715" spans="1:7" s="76" customFormat="1" ht="15.75">
      <c r="A715" s="170" t="s">
        <v>254</v>
      </c>
      <c r="B715" s="31" t="s">
        <v>39</v>
      </c>
      <c r="C715" s="31" t="s">
        <v>3</v>
      </c>
      <c r="D715" s="31" t="s">
        <v>17</v>
      </c>
      <c r="E715" s="31" t="s">
        <v>413</v>
      </c>
      <c r="F715" s="31"/>
      <c r="G715" s="20">
        <f>G716</f>
        <v>64</v>
      </c>
    </row>
    <row r="716" spans="1:7" s="76" customFormat="1" ht="30.75" customHeight="1">
      <c r="A716" s="47" t="s">
        <v>100</v>
      </c>
      <c r="B716" s="30" t="s">
        <v>39</v>
      </c>
      <c r="C716" s="30" t="s">
        <v>3</v>
      </c>
      <c r="D716" s="30" t="s">
        <v>17</v>
      </c>
      <c r="E716" s="30" t="s">
        <v>413</v>
      </c>
      <c r="F716" s="30" t="s">
        <v>62</v>
      </c>
      <c r="G716" s="24">
        <v>64</v>
      </c>
    </row>
    <row r="717" spans="1:7" ht="15.75">
      <c r="A717" s="95" t="s">
        <v>169</v>
      </c>
      <c r="B717" s="31" t="s">
        <v>39</v>
      </c>
      <c r="C717" s="31" t="s">
        <v>3</v>
      </c>
      <c r="D717" s="31" t="s">
        <v>17</v>
      </c>
      <c r="E717" s="31" t="s">
        <v>414</v>
      </c>
      <c r="F717" s="31"/>
      <c r="G717" s="20">
        <f>G718+G720</f>
        <v>2316.1</v>
      </c>
    </row>
    <row r="718" spans="1:7" ht="15.75">
      <c r="A718" s="170" t="s">
        <v>253</v>
      </c>
      <c r="B718" s="31" t="s">
        <v>39</v>
      </c>
      <c r="C718" s="31" t="s">
        <v>3</v>
      </c>
      <c r="D718" s="31" t="s">
        <v>17</v>
      </c>
      <c r="E718" s="31" t="s">
        <v>415</v>
      </c>
      <c r="F718" s="31"/>
      <c r="G718" s="20">
        <f>G719</f>
        <v>1679.3</v>
      </c>
    </row>
    <row r="719" spans="1:7" ht="33" customHeight="1">
      <c r="A719" s="47" t="s">
        <v>100</v>
      </c>
      <c r="B719" s="30" t="s">
        <v>39</v>
      </c>
      <c r="C719" s="30" t="s">
        <v>3</v>
      </c>
      <c r="D719" s="30" t="s">
        <v>17</v>
      </c>
      <c r="E719" s="30" t="s">
        <v>415</v>
      </c>
      <c r="F719" s="30" t="s">
        <v>62</v>
      </c>
      <c r="G719" s="24">
        <v>1679.3</v>
      </c>
    </row>
    <row r="720" spans="1:7" ht="15.75">
      <c r="A720" s="170" t="s">
        <v>254</v>
      </c>
      <c r="B720" s="31" t="s">
        <v>39</v>
      </c>
      <c r="C720" s="31" t="s">
        <v>3</v>
      </c>
      <c r="D720" s="31" t="s">
        <v>17</v>
      </c>
      <c r="E720" s="31" t="s">
        <v>416</v>
      </c>
      <c r="F720" s="31"/>
      <c r="G720" s="20">
        <f>G721+G722</f>
        <v>636.8</v>
      </c>
    </row>
    <row r="721" spans="1:7" s="76" customFormat="1" ht="33" customHeight="1">
      <c r="A721" s="47" t="s">
        <v>100</v>
      </c>
      <c r="B721" s="30" t="s">
        <v>39</v>
      </c>
      <c r="C721" s="30" t="s">
        <v>3</v>
      </c>
      <c r="D721" s="30" t="s">
        <v>17</v>
      </c>
      <c r="E721" s="30" t="s">
        <v>416</v>
      </c>
      <c r="F721" s="30" t="s">
        <v>62</v>
      </c>
      <c r="G721" s="24">
        <v>436.8</v>
      </c>
    </row>
    <row r="722" spans="1:7" s="76" customFormat="1" ht="15.75">
      <c r="A722" s="224" t="s">
        <v>442</v>
      </c>
      <c r="B722" s="30" t="s">
        <v>39</v>
      </c>
      <c r="C722" s="30" t="s">
        <v>3</v>
      </c>
      <c r="D722" s="30" t="s">
        <v>17</v>
      </c>
      <c r="E722" s="30" t="s">
        <v>416</v>
      </c>
      <c r="F722" s="30" t="s">
        <v>63</v>
      </c>
      <c r="G722" s="24">
        <v>200</v>
      </c>
    </row>
    <row r="723" spans="1:7" s="73" customFormat="1" ht="18.75">
      <c r="A723" s="56" t="s">
        <v>19</v>
      </c>
      <c r="B723" s="55" t="s">
        <v>39</v>
      </c>
      <c r="C723" s="55" t="s">
        <v>3</v>
      </c>
      <c r="D723" s="55" t="s">
        <v>32</v>
      </c>
      <c r="E723" s="52"/>
      <c r="F723" s="52"/>
      <c r="G723" s="60">
        <f>G724</f>
        <v>36</v>
      </c>
    </row>
    <row r="724" spans="1:7" s="73" customFormat="1" ht="18.75">
      <c r="A724" s="95" t="s">
        <v>76</v>
      </c>
      <c r="B724" s="55" t="s">
        <v>39</v>
      </c>
      <c r="C724" s="55" t="s">
        <v>3</v>
      </c>
      <c r="D724" s="55" t="s">
        <v>32</v>
      </c>
      <c r="E724" s="2" t="s">
        <v>300</v>
      </c>
      <c r="F724" s="2"/>
      <c r="G724" s="53">
        <f>G725</f>
        <v>36</v>
      </c>
    </row>
    <row r="725" spans="1:7" s="73" customFormat="1" ht="18.75">
      <c r="A725" s="277" t="s">
        <v>129</v>
      </c>
      <c r="B725" s="55" t="s">
        <v>39</v>
      </c>
      <c r="C725" s="55" t="s">
        <v>3</v>
      </c>
      <c r="D725" s="55" t="s">
        <v>32</v>
      </c>
      <c r="E725" s="2" t="s">
        <v>301</v>
      </c>
      <c r="F725" s="2"/>
      <c r="G725" s="53">
        <f>G726</f>
        <v>36</v>
      </c>
    </row>
    <row r="726" spans="1:7" s="73" customFormat="1" ht="31.5">
      <c r="A726" s="19" t="s">
        <v>170</v>
      </c>
      <c r="B726" s="2" t="s">
        <v>39</v>
      </c>
      <c r="C726" s="2" t="s">
        <v>3</v>
      </c>
      <c r="D726" s="2" t="s">
        <v>32</v>
      </c>
      <c r="E726" s="2" t="s">
        <v>417</v>
      </c>
      <c r="F726" s="52"/>
      <c r="G726" s="53">
        <f>G727</f>
        <v>36</v>
      </c>
    </row>
    <row r="727" spans="1:7" s="73" customFormat="1" ht="15.75">
      <c r="A727" s="54" t="s">
        <v>68</v>
      </c>
      <c r="B727" s="52" t="s">
        <v>39</v>
      </c>
      <c r="C727" s="52" t="s">
        <v>3</v>
      </c>
      <c r="D727" s="52" t="s">
        <v>32</v>
      </c>
      <c r="E727" s="52" t="s">
        <v>417</v>
      </c>
      <c r="F727" s="52" t="s">
        <v>67</v>
      </c>
      <c r="G727" s="14">
        <v>36</v>
      </c>
    </row>
    <row r="728" spans="1:7" ht="18.75">
      <c r="A728" s="38" t="s">
        <v>9</v>
      </c>
      <c r="B728" s="39" t="s">
        <v>39</v>
      </c>
      <c r="C728" s="39" t="s">
        <v>6</v>
      </c>
      <c r="D728" s="39"/>
      <c r="E728" s="39"/>
      <c r="F728" s="39"/>
      <c r="G728" s="25">
        <f aca="true" t="shared" si="3" ref="G728:G733">G729</f>
        <v>15</v>
      </c>
    </row>
    <row r="729" spans="1:7" ht="18.75">
      <c r="A729" s="50" t="s">
        <v>55</v>
      </c>
      <c r="B729" s="39" t="s">
        <v>39</v>
      </c>
      <c r="C729" s="39" t="s">
        <v>6</v>
      </c>
      <c r="D729" s="39" t="s">
        <v>25</v>
      </c>
      <c r="E729" s="39"/>
      <c r="F729" s="39"/>
      <c r="G729" s="25">
        <f t="shared" si="3"/>
        <v>15</v>
      </c>
    </row>
    <row r="730" spans="1:7" ht="15.75">
      <c r="A730" s="95" t="s">
        <v>76</v>
      </c>
      <c r="B730" s="31" t="s">
        <v>39</v>
      </c>
      <c r="C730" s="31" t="s">
        <v>6</v>
      </c>
      <c r="D730" s="31" t="s">
        <v>25</v>
      </c>
      <c r="E730" s="31" t="s">
        <v>300</v>
      </c>
      <c r="F730" s="31"/>
      <c r="G730" s="20">
        <f t="shared" si="3"/>
        <v>15</v>
      </c>
    </row>
    <row r="731" spans="1:7" ht="15.75">
      <c r="A731" s="95" t="s">
        <v>194</v>
      </c>
      <c r="B731" s="31" t="s">
        <v>39</v>
      </c>
      <c r="C731" s="31" t="s">
        <v>6</v>
      </c>
      <c r="D731" s="31" t="s">
        <v>25</v>
      </c>
      <c r="E731" s="31" t="s">
        <v>410</v>
      </c>
      <c r="F731" s="31"/>
      <c r="G731" s="20">
        <f t="shared" si="3"/>
        <v>15</v>
      </c>
    </row>
    <row r="732" spans="1:7" ht="15.75">
      <c r="A732" s="95" t="s">
        <v>169</v>
      </c>
      <c r="B732" s="31" t="s">
        <v>39</v>
      </c>
      <c r="C732" s="31" t="s">
        <v>6</v>
      </c>
      <c r="D732" s="31" t="s">
        <v>25</v>
      </c>
      <c r="E732" s="31" t="s">
        <v>414</v>
      </c>
      <c r="F732" s="31"/>
      <c r="G732" s="20">
        <f t="shared" si="3"/>
        <v>15</v>
      </c>
    </row>
    <row r="733" spans="1:7" ht="15.75">
      <c r="A733" s="277" t="s">
        <v>406</v>
      </c>
      <c r="B733" s="31" t="s">
        <v>39</v>
      </c>
      <c r="C733" s="31" t="s">
        <v>6</v>
      </c>
      <c r="D733" s="31" t="s">
        <v>25</v>
      </c>
      <c r="E733" s="31" t="s">
        <v>418</v>
      </c>
      <c r="F733" s="31"/>
      <c r="G733" s="20">
        <f t="shared" si="3"/>
        <v>15</v>
      </c>
    </row>
    <row r="734" spans="1:7" s="76" customFormat="1" ht="15.75">
      <c r="A734" s="224" t="s">
        <v>442</v>
      </c>
      <c r="B734" s="30" t="s">
        <v>39</v>
      </c>
      <c r="C734" s="30" t="s">
        <v>6</v>
      </c>
      <c r="D734" s="30" t="s">
        <v>25</v>
      </c>
      <c r="E734" s="30" t="s">
        <v>418</v>
      </c>
      <c r="F734" s="30" t="s">
        <v>63</v>
      </c>
      <c r="G734" s="24">
        <v>15</v>
      </c>
    </row>
    <row r="735" spans="1:7" s="76" customFormat="1" ht="18.75">
      <c r="A735" s="38" t="s">
        <v>27</v>
      </c>
      <c r="B735" s="39" t="s">
        <v>39</v>
      </c>
      <c r="C735" s="39" t="s">
        <v>28</v>
      </c>
      <c r="D735" s="156"/>
      <c r="E735" s="156"/>
      <c r="F735" s="156"/>
      <c r="G735" s="25">
        <f>G736</f>
        <v>200</v>
      </c>
    </row>
    <row r="736" spans="1:7" s="76" customFormat="1" ht="18.75">
      <c r="A736" s="50" t="s">
        <v>30</v>
      </c>
      <c r="B736" s="39" t="s">
        <v>39</v>
      </c>
      <c r="C736" s="39" t="s">
        <v>28</v>
      </c>
      <c r="D736" s="39" t="s">
        <v>17</v>
      </c>
      <c r="E736" s="156"/>
      <c r="F736" s="156"/>
      <c r="G736" s="25">
        <f>G737</f>
        <v>200</v>
      </c>
    </row>
    <row r="737" spans="1:7" s="76" customFormat="1" ht="15.75">
      <c r="A737" s="100" t="s">
        <v>76</v>
      </c>
      <c r="B737" s="31" t="s">
        <v>39</v>
      </c>
      <c r="C737" s="31" t="s">
        <v>28</v>
      </c>
      <c r="D737" s="31" t="s">
        <v>17</v>
      </c>
      <c r="E737" s="31" t="s">
        <v>300</v>
      </c>
      <c r="F737" s="30"/>
      <c r="G737" s="20">
        <f>G738</f>
        <v>200</v>
      </c>
    </row>
    <row r="738" spans="1:7" s="76" customFormat="1" ht="15.75">
      <c r="A738" s="100" t="s">
        <v>129</v>
      </c>
      <c r="B738" s="31" t="s">
        <v>39</v>
      </c>
      <c r="C738" s="31" t="s">
        <v>28</v>
      </c>
      <c r="D738" s="31" t="s">
        <v>17</v>
      </c>
      <c r="E738" s="31" t="s">
        <v>301</v>
      </c>
      <c r="F738" s="30"/>
      <c r="G738" s="20">
        <f>G739</f>
        <v>200</v>
      </c>
    </row>
    <row r="739" spans="1:7" s="76" customFormat="1" ht="31.5">
      <c r="A739" s="66" t="s">
        <v>130</v>
      </c>
      <c r="B739" s="31" t="s">
        <v>39</v>
      </c>
      <c r="C739" s="31" t="s">
        <v>28</v>
      </c>
      <c r="D739" s="31" t="s">
        <v>17</v>
      </c>
      <c r="E739" s="31" t="s">
        <v>302</v>
      </c>
      <c r="F739" s="30"/>
      <c r="G739" s="20">
        <f>G740</f>
        <v>200</v>
      </c>
    </row>
    <row r="740" spans="1:7" s="76" customFormat="1" ht="35.25" customHeight="1">
      <c r="A740" s="47" t="s">
        <v>100</v>
      </c>
      <c r="B740" s="30" t="s">
        <v>39</v>
      </c>
      <c r="C740" s="30" t="s">
        <v>28</v>
      </c>
      <c r="D740" s="30" t="s">
        <v>17</v>
      </c>
      <c r="E740" s="30" t="s">
        <v>302</v>
      </c>
      <c r="F740" s="30" t="s">
        <v>62</v>
      </c>
      <c r="G740" s="24">
        <v>200</v>
      </c>
    </row>
    <row r="741" spans="1:7" ht="37.5">
      <c r="A741" s="50" t="s">
        <v>195</v>
      </c>
      <c r="B741" s="46">
        <v>907</v>
      </c>
      <c r="C741" s="39"/>
      <c r="D741" s="39"/>
      <c r="E741" s="39"/>
      <c r="F741" s="39"/>
      <c r="G741" s="20">
        <f>G742+G764</f>
        <v>3817.1000000000004</v>
      </c>
    </row>
    <row r="742" spans="1:7" ht="18.75">
      <c r="A742" s="38" t="s">
        <v>11</v>
      </c>
      <c r="B742" s="39" t="s">
        <v>72</v>
      </c>
      <c r="C742" s="39" t="s">
        <v>3</v>
      </c>
      <c r="D742" s="32"/>
      <c r="E742" s="32"/>
      <c r="F742" s="32"/>
      <c r="G742" s="20">
        <f>G743</f>
        <v>3802.1000000000004</v>
      </c>
    </row>
    <row r="743" spans="1:7" ht="37.5">
      <c r="A743" s="38" t="s">
        <v>15</v>
      </c>
      <c r="B743" s="39" t="s">
        <v>72</v>
      </c>
      <c r="C743" s="39" t="s">
        <v>3</v>
      </c>
      <c r="D743" s="39" t="s">
        <v>1</v>
      </c>
      <c r="E743" s="39"/>
      <c r="F743" s="39"/>
      <c r="G743" s="20">
        <f>G744</f>
        <v>3802.1000000000004</v>
      </c>
    </row>
    <row r="744" spans="1:7" ht="15.75">
      <c r="A744" s="95" t="s">
        <v>76</v>
      </c>
      <c r="B744" s="31" t="s">
        <v>72</v>
      </c>
      <c r="C744" s="31" t="s">
        <v>3</v>
      </c>
      <c r="D744" s="31" t="s">
        <v>1</v>
      </c>
      <c r="E744" s="31" t="s">
        <v>300</v>
      </c>
      <c r="F744" s="31"/>
      <c r="G744" s="20">
        <f>G745+G760</f>
        <v>3802.1000000000004</v>
      </c>
    </row>
    <row r="745" spans="1:7" ht="15.75">
      <c r="A745" s="93" t="s">
        <v>171</v>
      </c>
      <c r="B745" s="31" t="s">
        <v>72</v>
      </c>
      <c r="C745" s="31" t="s">
        <v>3</v>
      </c>
      <c r="D745" s="31" t="s">
        <v>1</v>
      </c>
      <c r="E745" s="31" t="s">
        <v>419</v>
      </c>
      <c r="F745" s="31"/>
      <c r="G745" s="20">
        <f>G746+G751+G756</f>
        <v>3617.3</v>
      </c>
    </row>
    <row r="746" spans="1:7" ht="15.75">
      <c r="A746" s="93" t="s">
        <v>180</v>
      </c>
      <c r="B746" s="31" t="s">
        <v>72</v>
      </c>
      <c r="C746" s="31" t="s">
        <v>3</v>
      </c>
      <c r="D746" s="31" t="s">
        <v>1</v>
      </c>
      <c r="E746" s="31" t="s">
        <v>420</v>
      </c>
      <c r="F746" s="31"/>
      <c r="G746" s="20">
        <f>G747+G749</f>
        <v>1863</v>
      </c>
    </row>
    <row r="747" spans="1:7" ht="15.75">
      <c r="A747" s="170" t="s">
        <v>253</v>
      </c>
      <c r="B747" s="31" t="s">
        <v>72</v>
      </c>
      <c r="C747" s="31" t="s">
        <v>3</v>
      </c>
      <c r="D747" s="31" t="s">
        <v>1</v>
      </c>
      <c r="E747" s="31" t="s">
        <v>421</v>
      </c>
      <c r="F747" s="31"/>
      <c r="G747" s="20">
        <f>G748</f>
        <v>1729</v>
      </c>
    </row>
    <row r="748" spans="1:7" s="76" customFormat="1" ht="30" customHeight="1">
      <c r="A748" s="47" t="s">
        <v>100</v>
      </c>
      <c r="B748" s="30" t="s">
        <v>72</v>
      </c>
      <c r="C748" s="30" t="s">
        <v>3</v>
      </c>
      <c r="D748" s="30" t="s">
        <v>1</v>
      </c>
      <c r="E748" s="30" t="s">
        <v>421</v>
      </c>
      <c r="F748" s="30" t="s">
        <v>62</v>
      </c>
      <c r="G748" s="24">
        <v>1729</v>
      </c>
    </row>
    <row r="749" spans="1:7" s="76" customFormat="1" ht="15.75">
      <c r="A749" s="170" t="s">
        <v>254</v>
      </c>
      <c r="B749" s="31" t="s">
        <v>72</v>
      </c>
      <c r="C749" s="31" t="s">
        <v>3</v>
      </c>
      <c r="D749" s="31" t="s">
        <v>1</v>
      </c>
      <c r="E749" s="31" t="s">
        <v>422</v>
      </c>
      <c r="F749" s="31"/>
      <c r="G749" s="20">
        <f>G750</f>
        <v>134</v>
      </c>
    </row>
    <row r="750" spans="1:7" s="76" customFormat="1" ht="30" customHeight="1">
      <c r="A750" s="47" t="s">
        <v>100</v>
      </c>
      <c r="B750" s="30" t="s">
        <v>72</v>
      </c>
      <c r="C750" s="30" t="s">
        <v>3</v>
      </c>
      <c r="D750" s="30" t="s">
        <v>1</v>
      </c>
      <c r="E750" s="30" t="s">
        <v>422</v>
      </c>
      <c r="F750" s="30" t="s">
        <v>62</v>
      </c>
      <c r="G750" s="24">
        <v>134</v>
      </c>
    </row>
    <row r="751" spans="1:7" s="76" customFormat="1" ht="15.75">
      <c r="A751" s="93" t="s">
        <v>181</v>
      </c>
      <c r="B751" s="31" t="s">
        <v>72</v>
      </c>
      <c r="C751" s="31" t="s">
        <v>3</v>
      </c>
      <c r="D751" s="31" t="s">
        <v>78</v>
      </c>
      <c r="E751" s="31" t="s">
        <v>423</v>
      </c>
      <c r="F751" s="31"/>
      <c r="G751" s="20">
        <f>G752+G754</f>
        <v>1421</v>
      </c>
    </row>
    <row r="752" spans="1:7" s="76" customFormat="1" ht="15.75">
      <c r="A752" s="170" t="s">
        <v>253</v>
      </c>
      <c r="B752" s="31" t="s">
        <v>72</v>
      </c>
      <c r="C752" s="31" t="s">
        <v>3</v>
      </c>
      <c r="D752" s="31" t="s">
        <v>1</v>
      </c>
      <c r="E752" s="31" t="s">
        <v>424</v>
      </c>
      <c r="F752" s="31"/>
      <c r="G752" s="20">
        <f>G753</f>
        <v>1309</v>
      </c>
    </row>
    <row r="753" spans="1:7" s="76" customFormat="1" ht="32.25" customHeight="1">
      <c r="A753" s="47" t="s">
        <v>100</v>
      </c>
      <c r="B753" s="30" t="s">
        <v>72</v>
      </c>
      <c r="C753" s="30" t="s">
        <v>3</v>
      </c>
      <c r="D753" s="30" t="s">
        <v>1</v>
      </c>
      <c r="E753" s="30" t="s">
        <v>424</v>
      </c>
      <c r="F753" s="30" t="s">
        <v>62</v>
      </c>
      <c r="G753" s="24">
        <v>1309</v>
      </c>
    </row>
    <row r="754" spans="1:7" s="76" customFormat="1" ht="15.75">
      <c r="A754" s="170" t="s">
        <v>254</v>
      </c>
      <c r="B754" s="31" t="s">
        <v>72</v>
      </c>
      <c r="C754" s="31" t="s">
        <v>3</v>
      </c>
      <c r="D754" s="31" t="s">
        <v>1</v>
      </c>
      <c r="E754" s="31" t="s">
        <v>425</v>
      </c>
      <c r="F754" s="31"/>
      <c r="G754" s="20">
        <f>G755</f>
        <v>112</v>
      </c>
    </row>
    <row r="755" spans="1:7" s="76" customFormat="1" ht="32.25" customHeight="1">
      <c r="A755" s="47" t="s">
        <v>100</v>
      </c>
      <c r="B755" s="30" t="s">
        <v>72</v>
      </c>
      <c r="C755" s="30" t="s">
        <v>3</v>
      </c>
      <c r="D755" s="30" t="s">
        <v>1</v>
      </c>
      <c r="E755" s="30" t="s">
        <v>425</v>
      </c>
      <c r="F755" s="30" t="s">
        <v>62</v>
      </c>
      <c r="G755" s="24">
        <v>112</v>
      </c>
    </row>
    <row r="756" spans="1:7" s="76" customFormat="1" ht="15.75">
      <c r="A756" s="95" t="s">
        <v>172</v>
      </c>
      <c r="B756" s="31" t="s">
        <v>72</v>
      </c>
      <c r="C756" s="31" t="s">
        <v>3</v>
      </c>
      <c r="D756" s="31" t="s">
        <v>1</v>
      </c>
      <c r="E756" s="31" t="s">
        <v>426</v>
      </c>
      <c r="F756" s="31"/>
      <c r="G756" s="20">
        <f>G757</f>
        <v>333.3</v>
      </c>
    </row>
    <row r="757" spans="1:7" s="76" customFormat="1" ht="15.75">
      <c r="A757" s="170" t="s">
        <v>254</v>
      </c>
      <c r="B757" s="31" t="s">
        <v>72</v>
      </c>
      <c r="C757" s="31" t="s">
        <v>3</v>
      </c>
      <c r="D757" s="31" t="s">
        <v>1</v>
      </c>
      <c r="E757" s="31" t="s">
        <v>427</v>
      </c>
      <c r="F757" s="31"/>
      <c r="G757" s="20">
        <f>G758+G759</f>
        <v>333.3</v>
      </c>
    </row>
    <row r="758" spans="1:7" ht="30" customHeight="1">
      <c r="A758" s="47" t="s">
        <v>100</v>
      </c>
      <c r="B758" s="30" t="s">
        <v>72</v>
      </c>
      <c r="C758" s="30" t="s">
        <v>3</v>
      </c>
      <c r="D758" s="30" t="s">
        <v>1</v>
      </c>
      <c r="E758" s="30" t="s">
        <v>427</v>
      </c>
      <c r="F758" s="30" t="s">
        <v>62</v>
      </c>
      <c r="G758" s="24">
        <v>91</v>
      </c>
    </row>
    <row r="759" spans="1:7" s="76" customFormat="1" ht="15.75">
      <c r="A759" s="224" t="s">
        <v>442</v>
      </c>
      <c r="B759" s="30" t="s">
        <v>72</v>
      </c>
      <c r="C759" s="30" t="s">
        <v>3</v>
      </c>
      <c r="D759" s="30" t="s">
        <v>1</v>
      </c>
      <c r="E759" s="30" t="s">
        <v>427</v>
      </c>
      <c r="F759" s="30" t="s">
        <v>63</v>
      </c>
      <c r="G759" s="24">
        <v>242.3</v>
      </c>
    </row>
    <row r="760" spans="1:7" s="76" customFormat="1" ht="31.5">
      <c r="A760" s="234" t="s">
        <v>460</v>
      </c>
      <c r="B760" s="2" t="s">
        <v>72</v>
      </c>
      <c r="C760" s="2" t="s">
        <v>3</v>
      </c>
      <c r="D760" s="2" t="s">
        <v>1</v>
      </c>
      <c r="E760" s="2" t="s">
        <v>459</v>
      </c>
      <c r="F760" s="52"/>
      <c r="G760" s="53">
        <f>G761</f>
        <v>184.8</v>
      </c>
    </row>
    <row r="761" spans="1:7" s="76" customFormat="1" ht="15.75">
      <c r="A761" s="251" t="s">
        <v>495</v>
      </c>
      <c r="B761" s="2" t="s">
        <v>72</v>
      </c>
      <c r="C761" s="2" t="s">
        <v>3</v>
      </c>
      <c r="D761" s="2" t="s">
        <v>1</v>
      </c>
      <c r="E761" s="2" t="s">
        <v>494</v>
      </c>
      <c r="F761" s="52"/>
      <c r="G761" s="53">
        <f>G762+G763</f>
        <v>184.8</v>
      </c>
    </row>
    <row r="762" spans="1:7" s="76" customFormat="1" ht="32.25" customHeight="1">
      <c r="A762" s="252" t="s">
        <v>100</v>
      </c>
      <c r="B762" s="52" t="s">
        <v>72</v>
      </c>
      <c r="C762" s="52" t="s">
        <v>3</v>
      </c>
      <c r="D762" s="52" t="s">
        <v>1</v>
      </c>
      <c r="E762" s="52" t="s">
        <v>494</v>
      </c>
      <c r="F762" s="52" t="s">
        <v>62</v>
      </c>
      <c r="G762" s="14">
        <v>158</v>
      </c>
    </row>
    <row r="763" spans="1:7" s="76" customFormat="1" ht="15.75">
      <c r="A763" s="265" t="s">
        <v>442</v>
      </c>
      <c r="B763" s="52" t="s">
        <v>72</v>
      </c>
      <c r="C763" s="52" t="s">
        <v>3</v>
      </c>
      <c r="D763" s="52" t="s">
        <v>1</v>
      </c>
      <c r="E763" s="52" t="s">
        <v>494</v>
      </c>
      <c r="F763" s="52" t="s">
        <v>63</v>
      </c>
      <c r="G763" s="14">
        <v>26.8</v>
      </c>
    </row>
    <row r="764" spans="1:7" ht="18.75">
      <c r="A764" s="50" t="s">
        <v>55</v>
      </c>
      <c r="B764" s="39" t="s">
        <v>72</v>
      </c>
      <c r="C764" s="39" t="s">
        <v>6</v>
      </c>
      <c r="D764" s="39" t="s">
        <v>25</v>
      </c>
      <c r="E764" s="39"/>
      <c r="F764" s="39"/>
      <c r="G764" s="25">
        <f>G765</f>
        <v>15</v>
      </c>
    </row>
    <row r="765" spans="1:7" ht="15.75">
      <c r="A765" s="95" t="s">
        <v>76</v>
      </c>
      <c r="B765" s="31" t="s">
        <v>72</v>
      </c>
      <c r="C765" s="31" t="s">
        <v>6</v>
      </c>
      <c r="D765" s="31" t="s">
        <v>25</v>
      </c>
      <c r="E765" s="31" t="s">
        <v>300</v>
      </c>
      <c r="F765" s="31"/>
      <c r="G765" s="20">
        <f>G766</f>
        <v>15</v>
      </c>
    </row>
    <row r="766" spans="1:7" ht="15.75">
      <c r="A766" s="93" t="s">
        <v>171</v>
      </c>
      <c r="B766" s="31" t="s">
        <v>72</v>
      </c>
      <c r="C766" s="31" t="s">
        <v>6</v>
      </c>
      <c r="D766" s="31" t="s">
        <v>25</v>
      </c>
      <c r="E766" s="31" t="s">
        <v>419</v>
      </c>
      <c r="F766" s="31"/>
      <c r="G766" s="20">
        <f>G767</f>
        <v>15</v>
      </c>
    </row>
    <row r="767" spans="1:7" ht="15.75">
      <c r="A767" s="95" t="s">
        <v>172</v>
      </c>
      <c r="B767" s="31" t="s">
        <v>72</v>
      </c>
      <c r="C767" s="31" t="s">
        <v>6</v>
      </c>
      <c r="D767" s="31" t="s">
        <v>25</v>
      </c>
      <c r="E767" s="31" t="s">
        <v>426</v>
      </c>
      <c r="F767" s="31"/>
      <c r="G767" s="20">
        <f>G768</f>
        <v>15</v>
      </c>
    </row>
    <row r="768" spans="1:7" ht="15.75">
      <c r="A768" s="277" t="s">
        <v>406</v>
      </c>
      <c r="B768" s="31" t="s">
        <v>72</v>
      </c>
      <c r="C768" s="31" t="s">
        <v>6</v>
      </c>
      <c r="D768" s="31" t="s">
        <v>25</v>
      </c>
      <c r="E768" s="31" t="s">
        <v>428</v>
      </c>
      <c r="F768" s="31"/>
      <c r="G768" s="20">
        <f>G769</f>
        <v>15</v>
      </c>
    </row>
    <row r="769" spans="1:7" s="76" customFormat="1" ht="15.75">
      <c r="A769" s="224" t="s">
        <v>442</v>
      </c>
      <c r="B769" s="30" t="s">
        <v>72</v>
      </c>
      <c r="C769" s="30" t="s">
        <v>6</v>
      </c>
      <c r="D769" s="30" t="s">
        <v>25</v>
      </c>
      <c r="E769" s="30" t="s">
        <v>428</v>
      </c>
      <c r="F769" s="30" t="s">
        <v>63</v>
      </c>
      <c r="G769" s="24">
        <v>15</v>
      </c>
    </row>
    <row r="770" spans="2:7" ht="12.75">
      <c r="B770" s="68"/>
      <c r="C770" s="69"/>
      <c r="D770" s="69"/>
      <c r="E770" s="69"/>
      <c r="F770" s="70"/>
      <c r="G770" s="70"/>
    </row>
    <row r="771" spans="2:7" ht="12.75">
      <c r="B771" s="68"/>
      <c r="C771" s="69"/>
      <c r="D771" s="69"/>
      <c r="E771" s="69"/>
      <c r="F771" s="70"/>
      <c r="G771" s="70"/>
    </row>
    <row r="772" spans="2:7" ht="12.75">
      <c r="B772" s="68"/>
      <c r="C772" s="69"/>
      <c r="D772" s="69"/>
      <c r="E772" s="69"/>
      <c r="F772" s="70"/>
      <c r="G772" s="70"/>
    </row>
    <row r="773" spans="2:7" ht="12.75">
      <c r="B773" s="68"/>
      <c r="C773" s="69"/>
      <c r="D773" s="69"/>
      <c r="E773" s="69"/>
      <c r="F773" s="70"/>
      <c r="G773" s="70"/>
    </row>
    <row r="774" spans="2:7" ht="12.75">
      <c r="B774" s="68"/>
      <c r="C774" s="69"/>
      <c r="D774" s="69"/>
      <c r="E774" s="69"/>
      <c r="F774" s="70"/>
      <c r="G774" s="70"/>
    </row>
    <row r="775" spans="2:7" ht="12.75">
      <c r="B775" s="68"/>
      <c r="C775" s="69"/>
      <c r="D775" s="69"/>
      <c r="E775" s="69"/>
      <c r="F775" s="70"/>
      <c r="G775" s="70"/>
    </row>
    <row r="776" spans="2:7" ht="12.75">
      <c r="B776" s="68"/>
      <c r="C776" s="69"/>
      <c r="D776" s="69"/>
      <c r="E776" s="69"/>
      <c r="F776" s="70"/>
      <c r="G776" s="70"/>
    </row>
    <row r="777" spans="2:7" ht="12.75">
      <c r="B777" s="68"/>
      <c r="C777" s="69"/>
      <c r="D777" s="69"/>
      <c r="E777" s="69"/>
      <c r="F777" s="70"/>
      <c r="G777" s="70"/>
    </row>
    <row r="778" spans="2:7" ht="12.75">
      <c r="B778" s="68"/>
      <c r="C778" s="69"/>
      <c r="D778" s="69"/>
      <c r="E778" s="69"/>
      <c r="F778" s="70"/>
      <c r="G778" s="70"/>
    </row>
    <row r="779" spans="2:7" ht="12.75">
      <c r="B779" s="68"/>
      <c r="C779" s="69"/>
      <c r="D779" s="69"/>
      <c r="E779" s="69"/>
      <c r="F779" s="70"/>
      <c r="G779" s="70"/>
    </row>
    <row r="780" spans="2:7" ht="12.75">
      <c r="B780" s="68"/>
      <c r="C780" s="69"/>
      <c r="D780" s="69"/>
      <c r="E780" s="69"/>
      <c r="F780" s="70"/>
      <c r="G780" s="70"/>
    </row>
    <row r="781" spans="2:7" ht="12.75">
      <c r="B781" s="68"/>
      <c r="C781" s="69"/>
      <c r="D781" s="69"/>
      <c r="E781" s="69"/>
      <c r="F781" s="70"/>
      <c r="G781" s="70"/>
    </row>
    <row r="782" spans="2:7" ht="12.75">
      <c r="B782" s="68"/>
      <c r="C782" s="69"/>
      <c r="D782" s="69"/>
      <c r="E782" s="69"/>
      <c r="F782" s="70"/>
      <c r="G782" s="70"/>
    </row>
    <row r="783" spans="2:7" ht="12.75">
      <c r="B783" s="68"/>
      <c r="C783" s="69"/>
      <c r="D783" s="69"/>
      <c r="E783" s="69"/>
      <c r="F783" s="70"/>
      <c r="G783" s="70"/>
    </row>
    <row r="784" spans="2:7" ht="12.75">
      <c r="B784" s="68"/>
      <c r="C784" s="69"/>
      <c r="D784" s="69"/>
      <c r="E784" s="69"/>
      <c r="F784" s="70"/>
      <c r="G784" s="70"/>
    </row>
    <row r="785" spans="2:7" ht="12.75">
      <c r="B785" s="68"/>
      <c r="C785" s="69"/>
      <c r="D785" s="69"/>
      <c r="E785" s="69"/>
      <c r="F785" s="70"/>
      <c r="G785" s="70"/>
    </row>
    <row r="786" spans="2:7" ht="12.75">
      <c r="B786" s="68"/>
      <c r="C786" s="69"/>
      <c r="D786" s="69"/>
      <c r="E786" s="69"/>
      <c r="F786" s="70"/>
      <c r="G786" s="70"/>
    </row>
    <row r="787" spans="2:7" ht="12.75">
      <c r="B787" s="68"/>
      <c r="C787" s="69"/>
      <c r="D787" s="69"/>
      <c r="E787" s="69"/>
      <c r="F787" s="70"/>
      <c r="G787" s="70"/>
    </row>
    <row r="788" spans="2:7" ht="12.75">
      <c r="B788" s="68"/>
      <c r="C788" s="69"/>
      <c r="D788" s="69"/>
      <c r="E788" s="69"/>
      <c r="F788" s="70"/>
      <c r="G788" s="70"/>
    </row>
    <row r="789" spans="2:7" ht="12.75">
      <c r="B789" s="68"/>
      <c r="C789" s="69"/>
      <c r="D789" s="69"/>
      <c r="E789" s="69"/>
      <c r="F789" s="70"/>
      <c r="G789" s="70"/>
    </row>
    <row r="790" spans="2:7" ht="12.75">
      <c r="B790" s="68"/>
      <c r="C790" s="69"/>
      <c r="D790" s="69"/>
      <c r="E790" s="69"/>
      <c r="F790" s="70"/>
      <c r="G790" s="70"/>
    </row>
    <row r="791" spans="2:7" ht="12.75">
      <c r="B791" s="68"/>
      <c r="C791" s="69"/>
      <c r="D791" s="69"/>
      <c r="E791" s="69"/>
      <c r="F791" s="70"/>
      <c r="G791" s="70"/>
    </row>
    <row r="792" spans="2:7" ht="12.75">
      <c r="B792" s="68"/>
      <c r="C792" s="69"/>
      <c r="D792" s="69"/>
      <c r="E792" s="69"/>
      <c r="F792" s="70"/>
      <c r="G792" s="70"/>
    </row>
    <row r="793" spans="2:7" ht="12.75">
      <c r="B793" s="68"/>
      <c r="C793" s="69"/>
      <c r="D793" s="69"/>
      <c r="E793" s="69"/>
      <c r="F793" s="70"/>
      <c r="G793" s="70"/>
    </row>
    <row r="794" spans="2:7" ht="12.75">
      <c r="B794" s="68"/>
      <c r="C794" s="69"/>
      <c r="D794" s="69"/>
      <c r="E794" s="69"/>
      <c r="F794" s="70"/>
      <c r="G794" s="70"/>
    </row>
    <row r="795" spans="2:7" ht="12.75">
      <c r="B795" s="68"/>
      <c r="C795" s="69"/>
      <c r="D795" s="69"/>
      <c r="E795" s="69"/>
      <c r="F795" s="70"/>
      <c r="G795" s="70"/>
    </row>
    <row r="796" spans="2:7" ht="12.75">
      <c r="B796" s="68"/>
      <c r="C796" s="69"/>
      <c r="D796" s="69"/>
      <c r="E796" s="69"/>
      <c r="F796" s="70"/>
      <c r="G796" s="70"/>
    </row>
    <row r="797" spans="2:7" ht="12.75">
      <c r="B797" s="68"/>
      <c r="C797" s="69"/>
      <c r="D797" s="69"/>
      <c r="E797" s="69"/>
      <c r="F797" s="70"/>
      <c r="G797" s="70"/>
    </row>
    <row r="798" spans="2:7" ht="12.75">
      <c r="B798" s="68"/>
      <c r="C798" s="69"/>
      <c r="D798" s="69"/>
      <c r="E798" s="69"/>
      <c r="F798" s="70"/>
      <c r="G798" s="70"/>
    </row>
    <row r="799" spans="2:7" ht="12.75">
      <c r="B799" s="68"/>
      <c r="C799" s="69"/>
      <c r="D799" s="69"/>
      <c r="E799" s="69"/>
      <c r="F799" s="70"/>
      <c r="G799" s="70"/>
    </row>
    <row r="800" spans="2:7" ht="12.75">
      <c r="B800" s="68"/>
      <c r="C800" s="69"/>
      <c r="D800" s="69"/>
      <c r="E800" s="69"/>
      <c r="F800" s="70"/>
      <c r="G800" s="70"/>
    </row>
    <row r="801" spans="2:7" ht="12.75">
      <c r="B801" s="68"/>
      <c r="C801" s="69"/>
      <c r="D801" s="69"/>
      <c r="E801" s="69"/>
      <c r="F801" s="70"/>
      <c r="G801" s="70"/>
    </row>
    <row r="802" spans="2:7" ht="12.75">
      <c r="B802" s="68"/>
      <c r="C802" s="69"/>
      <c r="D802" s="69"/>
      <c r="E802" s="69"/>
      <c r="F802" s="70"/>
      <c r="G802" s="70"/>
    </row>
    <row r="803" spans="2:7" ht="12.75">
      <c r="B803" s="68"/>
      <c r="C803" s="69"/>
      <c r="D803" s="69"/>
      <c r="E803" s="69"/>
      <c r="F803" s="70"/>
      <c r="G803" s="70"/>
    </row>
    <row r="804" spans="2:7" ht="12.75">
      <c r="B804" s="68"/>
      <c r="C804" s="69"/>
      <c r="D804" s="69"/>
      <c r="E804" s="69"/>
      <c r="F804" s="70"/>
      <c r="G804" s="70"/>
    </row>
    <row r="805" spans="2:7" ht="12.75">
      <c r="B805" s="68"/>
      <c r="C805" s="69"/>
      <c r="D805" s="69"/>
      <c r="E805" s="69"/>
      <c r="F805" s="70"/>
      <c r="G805" s="70"/>
    </row>
    <row r="806" spans="2:7" ht="12.75">
      <c r="B806" s="68"/>
      <c r="C806" s="69"/>
      <c r="D806" s="69"/>
      <c r="E806" s="69"/>
      <c r="F806" s="70"/>
      <c r="G806" s="70"/>
    </row>
    <row r="807" spans="2:7" ht="12.75">
      <c r="B807" s="68"/>
      <c r="C807" s="69"/>
      <c r="D807" s="69"/>
      <c r="E807" s="69"/>
      <c r="F807" s="70"/>
      <c r="G807" s="70"/>
    </row>
    <row r="808" spans="2:7" ht="12.75">
      <c r="B808" s="68"/>
      <c r="C808" s="69"/>
      <c r="D808" s="69"/>
      <c r="E808" s="69"/>
      <c r="F808" s="70"/>
      <c r="G808" s="70"/>
    </row>
    <row r="809" spans="2:7" ht="12.75">
      <c r="B809" s="68"/>
      <c r="C809" s="69"/>
      <c r="D809" s="69"/>
      <c r="E809" s="69"/>
      <c r="F809" s="70"/>
      <c r="G809" s="70"/>
    </row>
    <row r="810" spans="2:7" ht="12.75">
      <c r="B810" s="68"/>
      <c r="C810" s="69"/>
      <c r="D810" s="69"/>
      <c r="E810" s="69"/>
      <c r="F810" s="70"/>
      <c r="G810" s="70"/>
    </row>
    <row r="811" spans="2:7" ht="12.75">
      <c r="B811" s="68"/>
      <c r="C811" s="69"/>
      <c r="D811" s="69"/>
      <c r="E811" s="69"/>
      <c r="F811" s="70"/>
      <c r="G811" s="70"/>
    </row>
    <row r="812" spans="2:7" ht="12.75">
      <c r="B812" s="68"/>
      <c r="C812" s="69"/>
      <c r="D812" s="69"/>
      <c r="E812" s="69"/>
      <c r="F812" s="70"/>
      <c r="G812" s="70"/>
    </row>
    <row r="813" spans="2:7" ht="12.75">
      <c r="B813" s="68"/>
      <c r="C813" s="69"/>
      <c r="D813" s="69"/>
      <c r="E813" s="69"/>
      <c r="F813" s="70"/>
      <c r="G813" s="70"/>
    </row>
    <row r="814" spans="2:7" ht="12.75">
      <c r="B814" s="68"/>
      <c r="C814" s="69"/>
      <c r="D814" s="69"/>
      <c r="E814" s="69"/>
      <c r="F814" s="70"/>
      <c r="G814" s="70"/>
    </row>
    <row r="815" spans="2:7" ht="12.75">
      <c r="B815" s="68"/>
      <c r="C815" s="69"/>
      <c r="D815" s="69"/>
      <c r="E815" s="69"/>
      <c r="F815" s="70"/>
      <c r="G815" s="70"/>
    </row>
    <row r="816" spans="2:7" ht="12.75">
      <c r="B816" s="68"/>
      <c r="C816" s="69"/>
      <c r="D816" s="69"/>
      <c r="E816" s="69"/>
      <c r="F816" s="70"/>
      <c r="G816" s="70"/>
    </row>
    <row r="817" spans="2:7" ht="12.75">
      <c r="B817" s="68"/>
      <c r="C817" s="69"/>
      <c r="D817" s="69"/>
      <c r="E817" s="69"/>
      <c r="F817" s="70"/>
      <c r="G817" s="70"/>
    </row>
    <row r="818" spans="2:7" ht="12.75">
      <c r="B818" s="68"/>
      <c r="C818" s="69"/>
      <c r="D818" s="69"/>
      <c r="E818" s="69"/>
      <c r="F818" s="70"/>
      <c r="G818" s="70"/>
    </row>
    <row r="819" spans="2:7" ht="12.75">
      <c r="B819" s="68"/>
      <c r="C819" s="69"/>
      <c r="D819" s="69"/>
      <c r="E819" s="69"/>
      <c r="F819" s="70"/>
      <c r="G819" s="70"/>
    </row>
    <row r="820" spans="2:7" ht="12.75">
      <c r="B820" s="68"/>
      <c r="C820" s="69"/>
      <c r="D820" s="69"/>
      <c r="E820" s="69"/>
      <c r="F820" s="70"/>
      <c r="G820" s="70"/>
    </row>
    <row r="821" spans="2:7" ht="12.75">
      <c r="B821" s="68"/>
      <c r="C821" s="69"/>
      <c r="D821" s="69"/>
      <c r="E821" s="69"/>
      <c r="F821" s="70"/>
      <c r="G821" s="70"/>
    </row>
    <row r="822" spans="2:7" ht="12.75">
      <c r="B822" s="68"/>
      <c r="C822" s="69"/>
      <c r="D822" s="69"/>
      <c r="E822" s="69"/>
      <c r="F822" s="70"/>
      <c r="G822" s="70"/>
    </row>
    <row r="823" spans="2:7" ht="12.75">
      <c r="B823" s="68"/>
      <c r="C823" s="69"/>
      <c r="D823" s="69"/>
      <c r="E823" s="69"/>
      <c r="F823" s="70"/>
      <c r="G823" s="70"/>
    </row>
    <row r="824" spans="2:7" ht="12.75">
      <c r="B824" s="68"/>
      <c r="C824" s="69"/>
      <c r="D824" s="69"/>
      <c r="E824" s="69"/>
      <c r="F824" s="70"/>
      <c r="G824" s="70"/>
    </row>
    <row r="825" spans="2:7" ht="12.75">
      <c r="B825" s="68"/>
      <c r="C825" s="69"/>
      <c r="D825" s="69"/>
      <c r="E825" s="69"/>
      <c r="F825" s="70"/>
      <c r="G825" s="70"/>
    </row>
    <row r="826" spans="2:7" ht="12.75">
      <c r="B826" s="68"/>
      <c r="C826" s="69"/>
      <c r="D826" s="69"/>
      <c r="E826" s="69"/>
      <c r="F826" s="70"/>
      <c r="G826" s="70"/>
    </row>
    <row r="827" spans="2:7" ht="12.75">
      <c r="B827" s="68"/>
      <c r="C827" s="69"/>
      <c r="D827" s="69"/>
      <c r="E827" s="69"/>
      <c r="F827" s="70"/>
      <c r="G827" s="70"/>
    </row>
    <row r="828" spans="2:7" ht="12.75">
      <c r="B828" s="68"/>
      <c r="C828" s="69"/>
      <c r="D828" s="69"/>
      <c r="E828" s="69"/>
      <c r="F828" s="70"/>
      <c r="G828" s="70"/>
    </row>
    <row r="829" spans="2:7" ht="12.75">
      <c r="B829" s="68"/>
      <c r="C829" s="69"/>
      <c r="D829" s="69"/>
      <c r="E829" s="69"/>
      <c r="F829" s="70"/>
      <c r="G829" s="70"/>
    </row>
    <row r="830" spans="2:7" ht="12.75">
      <c r="B830" s="68"/>
      <c r="C830" s="69"/>
      <c r="D830" s="69"/>
      <c r="E830" s="69"/>
      <c r="F830" s="70"/>
      <c r="G830" s="70"/>
    </row>
    <row r="831" spans="2:7" ht="12.75">
      <c r="B831" s="68"/>
      <c r="C831" s="69"/>
      <c r="D831" s="69"/>
      <c r="E831" s="69"/>
      <c r="F831" s="70"/>
      <c r="G831" s="70"/>
    </row>
    <row r="832" spans="2:7" ht="12.75">
      <c r="B832" s="68"/>
      <c r="C832" s="69"/>
      <c r="D832" s="69"/>
      <c r="E832" s="69"/>
      <c r="F832" s="70"/>
      <c r="G832" s="70"/>
    </row>
    <row r="833" spans="2:7" ht="12.75">
      <c r="B833" s="68"/>
      <c r="C833" s="69"/>
      <c r="D833" s="69"/>
      <c r="E833" s="69"/>
      <c r="F833" s="70"/>
      <c r="G833" s="70"/>
    </row>
    <row r="834" spans="2:7" ht="12.75">
      <c r="B834" s="68"/>
      <c r="C834" s="69"/>
      <c r="D834" s="69"/>
      <c r="E834" s="69"/>
      <c r="F834" s="70"/>
      <c r="G834" s="70"/>
    </row>
    <row r="835" spans="2:7" ht="12.75">
      <c r="B835" s="68"/>
      <c r="C835" s="69"/>
      <c r="D835" s="69"/>
      <c r="E835" s="69"/>
      <c r="F835" s="70"/>
      <c r="G835" s="70"/>
    </row>
    <row r="836" spans="2:7" ht="12.75">
      <c r="B836" s="68"/>
      <c r="C836" s="69"/>
      <c r="D836" s="69"/>
      <c r="E836" s="69"/>
      <c r="F836" s="70"/>
      <c r="G836" s="70"/>
    </row>
    <row r="837" spans="2:7" ht="12.75">
      <c r="B837" s="68"/>
      <c r="C837" s="69"/>
      <c r="D837" s="69"/>
      <c r="E837" s="69"/>
      <c r="F837" s="70"/>
      <c r="G837" s="70"/>
    </row>
    <row r="838" spans="2:7" ht="12.75">
      <c r="B838" s="68"/>
      <c r="C838" s="69"/>
      <c r="D838" s="69"/>
      <c r="E838" s="69"/>
      <c r="F838" s="70"/>
      <c r="G838" s="70"/>
    </row>
    <row r="839" spans="2:7" ht="12.75">
      <c r="B839" s="68"/>
      <c r="C839" s="69"/>
      <c r="D839" s="69"/>
      <c r="E839" s="69"/>
      <c r="F839" s="70"/>
      <c r="G839" s="70"/>
    </row>
    <row r="840" spans="2:7" ht="12.75">
      <c r="B840" s="68"/>
      <c r="C840" s="69"/>
      <c r="D840" s="69"/>
      <c r="E840" s="69"/>
      <c r="F840" s="70"/>
      <c r="G840" s="70"/>
    </row>
  </sheetData>
  <sheetProtection/>
  <autoFilter ref="A8:G769"/>
  <mergeCells count="13">
    <mergeCell ref="A4:F4"/>
    <mergeCell ref="C8:C9"/>
    <mergeCell ref="D8:D9"/>
    <mergeCell ref="D1:G1"/>
    <mergeCell ref="D2:G2"/>
    <mergeCell ref="D3:G3"/>
    <mergeCell ref="G8:G9"/>
    <mergeCell ref="A5:G5"/>
    <mergeCell ref="E8:E9"/>
    <mergeCell ref="F8:F9"/>
    <mergeCell ref="A6:G6"/>
    <mergeCell ref="B8:B9"/>
    <mergeCell ref="A8:A9"/>
  </mergeCells>
  <printOptions/>
  <pageMargins left="0.7874015748031497" right="0.3937007874015748" top="0.7874015748031497" bottom="0.7874015748031497" header="0.35433070866141736" footer="0.2755905511811024"/>
  <pageSetup fitToHeight="0" fitToWidth="1" horizontalDpi="600" verticalDpi="600" orientation="portrait" paperSize="9" scale="5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k206_1</dc:creator>
  <cp:keywords/>
  <dc:description/>
  <cp:lastModifiedBy>Типаева Марина Альбертовна</cp:lastModifiedBy>
  <cp:lastPrinted>2016-09-08T04:00:05Z</cp:lastPrinted>
  <dcterms:created xsi:type="dcterms:W3CDTF">2004-09-01T05:21:12Z</dcterms:created>
  <dcterms:modified xsi:type="dcterms:W3CDTF">2016-09-15T07:37:43Z</dcterms:modified>
  <cp:category/>
  <cp:version/>
  <cp:contentType/>
  <cp:contentStatus/>
</cp:coreProperties>
</file>